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hojasmina\Desktop\JEDNOSTAVNA NABAVA\2025\OŠ OPRISAVCI_II. DIO\2_POZIV NA DOSTAVU PONUDA\"/>
    </mc:Choice>
  </mc:AlternateContent>
  <xr:revisionPtr revIDLastSave="0" documentId="13_ncr:1_{70AB6E68-B2B9-45C1-9D75-402EB6294918}" xr6:coauthVersionLast="47" xr6:coauthVersionMax="47" xr10:uidLastSave="{00000000-0000-0000-0000-000000000000}"/>
  <bookViews>
    <workbookView xWindow="-120" yWindow="-120" windowWidth="29040" windowHeight="15840" activeTab="2" xr2:uid="{00000000-000D-0000-FFFF-FFFF00000000}"/>
  </bookViews>
  <sheets>
    <sheet name="REKAPITULACIJA" sheetId="4" r:id="rId1"/>
    <sheet name="OPĆI UVJETI" sheetId="2" r:id="rId2"/>
    <sheet name="1. GRAĐEVINSKO OBRTNIČKI RADOVI" sheetId="3" r:id="rId3"/>
  </sheets>
  <definedNames>
    <definedName name="_xlnm.Print_Titles" localSheetId="2">'1. GRAĐEVINSKO OBRTNIČKI RADOVI'!14:14</definedName>
  </definedNames>
  <calcPr calcId="191029"/>
</workbook>
</file>

<file path=xl/calcChain.xml><?xml version="1.0" encoding="utf-8"?>
<calcChain xmlns="http://schemas.openxmlformats.org/spreadsheetml/2006/main">
  <c r="F20" i="3" l="1"/>
  <c r="F24" i="3"/>
  <c r="F28" i="3"/>
  <c r="F32" i="3"/>
  <c r="F94" i="3" s="1"/>
  <c r="F36" i="3"/>
  <c r="F40" i="3"/>
  <c r="F44" i="3"/>
  <c r="F48" i="3"/>
  <c r="F50" i="3" s="1"/>
  <c r="F49" i="3"/>
  <c r="F56" i="3"/>
  <c r="F60" i="3"/>
  <c r="F64" i="3"/>
  <c r="F68" i="3"/>
  <c r="F72" i="3"/>
  <c r="F76" i="3"/>
  <c r="F80" i="3"/>
  <c r="F86" i="3"/>
  <c r="F87" i="3"/>
  <c r="F88" i="3"/>
  <c r="F92" i="3"/>
  <c r="D7" i="4" l="1"/>
  <c r="F96" i="3"/>
  <c r="D6" i="4" s="1"/>
  <c r="D8" i="4" s="1"/>
  <c r="D9" i="4" l="1"/>
  <c r="D10" i="4" s="1"/>
</calcChain>
</file>

<file path=xl/sharedStrings.xml><?xml version="1.0" encoding="utf-8"?>
<sst xmlns="http://schemas.openxmlformats.org/spreadsheetml/2006/main" count="136" uniqueCount="97">
  <si>
    <t>OPĆI UVJETI</t>
  </si>
  <si>
    <t>GRAĐEVINSKO OBRTNIČKI RADOVI
OPĆI TEHNIČKI UVJETI ZA KALKULACIJE I IZVOĐENJE SVIH RADOVA OBUHVAĆENIH OVIM TROŠKOVNIKOMU Glavnom projektu definirani su svi uvjeti i karakteristike koje ugrađeni materijali i proizvodi moraju zadovoljiti. Svaka izmjena Troškovnika koju nije odobrio projektant Glavnog projekta i Izvedbenog projekta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t>
  </si>
  <si>
    <t>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
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t>
  </si>
  <si>
    <t>Jedinične cijene su nepromjenjive i primijenit će se na izvedene radove bez obzira u kojem postotku dođe do odstupanja od količina u ovom 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 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sve bravarske, stolarske i aluminijske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t>
  </si>
  <si>
    <t>izvesti građevinu. Izvođač radova je dužan prema svojoj tehnologiji i tehnologiji svojih podizvoditelja izraditi sve potrebne detalje ugradnja koji su potrebni na gradilištu te ih u vidu kompozitnih detalja dostaviti na uvid i odobrenje projektantu. Kompozitni detalj je 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
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t>
  </si>
  <si>
    <t>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 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 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</si>
  <si>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1.</t>
  </si>
  <si>
    <t xml:space="preserve">GRAĐEVINSKO OBRTNIČKI RADOVI </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</si>
  <si>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t>
  </si>
  <si>
    <t>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</si>
  <si>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t>
  </si>
  <si>
    <t>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 da se rušenja izvrše sa što manje prašine, pa je potrebno dijelove koji se</t>
  </si>
  <si>
    <t>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</si>
  <si>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</si>
  <si>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</si>
  <si>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</si>
  <si>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</si>
  <si>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</si>
  <si>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</si>
  <si>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</si>
  <si>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SANACIJA ŠKOLSKOG PROSTORA</t>
  </si>
  <si>
    <t>1.1.1.</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</si>
  <si>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</si>
  <si>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 Uobzireno prekrivanje postojećih školskih klupa i opreme u učionicama kako bi se spriječio prodor prašine.</t>
  </si>
  <si>
    <t/>
  </si>
  <si>
    <t>komplet</t>
  </si>
  <si>
    <t>1.1.2.</t>
  </si>
  <si>
    <t>Iznošenje stvari i opreme iz prostorija</t>
  </si>
  <si>
    <t>Iznošenje postojećih elemenata namještaja iz učionica (hodnika). Stavka podrazumijeva iznošenje postojećih drvenih ormara (šperploča d=20mm)iz hodnika. Ormari su ujedno i pregradni zid između hodnika i učionice duljine cca 400 cm, visine cca 205 cm+nadsvjetlo sa ostakljenjem visine 100 cm. Stavkom je obuhvaćeno iznošenje i premještanje na deponiju u školskom dvorištu, utovar u vozilo te odvoz na deponiju udaljenosti do 10 km. Predvidiva količina ormara koje je potrebno ukloniti 9 komada. Obračun po kompletu izvedenih radova.</t>
  </si>
  <si>
    <t>1.1.3.</t>
  </si>
  <si>
    <t>Demontaža postojeće stolarije</t>
  </si>
  <si>
    <t>Demontaža postojećih unutarnjih drvenih vrata komplet sa dovratnikom i podnim pragom u prostorijama ukoliko je isti ugrađen. Voditi računa da se prilikom demontaže dovratnika minimalno oštećuje pod u učionici i u hodniku jer su podovi u učionicama sanirani izvedbom PVC podne obloge. Stavka uključuje odvoz šute, demontiranih vrata na za to ovlaštenu deponiju udaljenosti do 10 km. U cijenu uključiti sav potreban rad i sredstva za rad te sve mjere osiguranja. Obračun po komadu demontiranih vrata.</t>
  </si>
  <si>
    <t>a) veličina do 3 m2</t>
  </si>
  <si>
    <t>komad</t>
  </si>
  <si>
    <t>1.1.4.</t>
  </si>
  <si>
    <t>Demontaža postojećih utičnica i prekidača</t>
  </si>
  <si>
    <t>Demontaža posotjećihih prekidača i utičnica. Utičnice i prekidači koji se više neće koristiti potrebno je zatvoriti (usuglasiti sa Investitorom). Stavkom obuhvatiti demontažu, zatvaranje, odvoz na deponiju udaljenosti do 10 km, sav rad i sredstva za rad.Obračun po komadu.</t>
  </si>
  <si>
    <t>1.1.5.</t>
  </si>
  <si>
    <t xml:space="preserve">Demontaža postojećih rasvjetnih tijela    </t>
  </si>
  <si>
    <t>Demontaža postojećih rasvjetnih tijela-stropne fluo lampe 2×36W. Stavka uključuje demontažu i odvoz materijala na za to ovlaštenu deponiju udaljenosti do 10 km. U cijenu uključiti sav potreban rad i sredstva za rad, potrebnu radnu skelu te sve mjere osiguranja.
Obračun po komadu demontiranog rasvjetnog tijela.</t>
  </si>
  <si>
    <t>1.1.6.</t>
  </si>
  <si>
    <t>Rušenje unutarnjih nenosivih zidova prizemlja</t>
  </si>
  <si>
    <t>Rušenje postojećeg unutarnjeg nenosivog zida između učionice i hodnika. Zidovi su izvedeni od drvene šperploče debljine 20 mm, visine cca 205 cm+nadsvjetlo sa ostakljenjem visine 100 cm. Odvoz šute, sa utovarom u kamion, transportom i istovarom na deponiju udaljenu do 10 km. Obračun po m2 srušenog zida.</t>
  </si>
  <si>
    <t>m²</t>
  </si>
  <si>
    <t>1.1.7.</t>
  </si>
  <si>
    <t>Ručno skidanje postojeće zidne obloge - lamperija</t>
  </si>
  <si>
    <t>Ručno skidanje obloge od lamperije, zajedno sa potkonstrukcijom, u hodnicima i hallu sa utovarom u kamion, transportom i istovarom na deponiju udaljenu do 10 km. Obračun po m2 skinutih zidnih obloga</t>
  </si>
  <si>
    <t>zidna obloga</t>
  </si>
  <si>
    <t>1.1.8.</t>
  </si>
  <si>
    <t>Gletanje</t>
  </si>
  <si>
    <t>Gletanje zidova i stropova uz poziciju prethodno uklonjenih ormara i zidnih pregrada, popravci oštećenja uslijed demontaža. Stavka podrazumijeva dobavu, nabavu i ugradnju svog materijala, sav rad i sredstva za rad. Radna skela uračunata je u jediničnu cijenu.</t>
  </si>
  <si>
    <t>zidovi</t>
  </si>
  <si>
    <t>stropovi</t>
  </si>
  <si>
    <t>UKUPNO:</t>
  </si>
  <si>
    <t>1.1.9.</t>
  </si>
  <si>
    <t>Pregradni zid 15 cm– jednostruka potkonstrukcija-dvoslojna obloga</t>
  </si>
  <si>
    <t>Laki pregradni zid d=15,0 cm obostrano suhih prostora - zahtjev za zid između prostorija je R'W,min ≥52 (dB). Dobava materijala i montaža pregradnih zidova, s jednostrukom metalnom konstrukcijom od CW i UW profila, ukupne debljine zida 15 cm. Visina zida h zida=300 cm.
Laki pregradni zid se sastoji od originalne jednostruke metalne pocinčane potkonstrukcije i obostrane, dvoslojne obloge od gipskartonskih ploča visoke gustoće (&gt;920 kg/m3) na koje direktno mogu učvrstiti i ovjesiti elementi (sigurno pričvršćenje predmeta do 30 kg po vijku). Reakcija na požar ploča je A2-s1;d0. Karakteristike ploča su: otpornost na teški udarac na zid – kategorija I-II; otpornost na mekši udarac – kategorija II; posmična čvrstoća ploča je 1315 N. Na mjestima ugradnje vrata ili otvora, ugrađuju se pojačanja za ugradnju okvira tih elemenata. Svi unutarnji i vanjski kutovi se bandažiraju.</t>
  </si>
  <si>
    <t>Spojevi sa podom i stropom su zvučno izoliraju tako da se na horizontalne rubne zidne metalne UW profile, koji se pričvršćuju na pod i strop vijcima sa plastičnim tilama, lijepi traka za zvučnu izolaciju. Vertikalni zidni metalni pocinčani profili CW umetnu se između UW profila na međusobnom razmaku od max. 62,5 cm. Unutar metalnih pocinčanih profila ugrađuje se 8 cm mineralna vuna gustoće 30-50 kg/m3 sa λ≤ 0,038 w/mK. Kutovi se štite papirnatom kutnom zaštitnom trakom ispunjenom plastičnom zaštitom. Spojevi ploča se ispunjavaju, bandažiraju trakom i gletaju pomoću mase za ispunu spojeva. Zid sa svim svojim elementima čini certificirani sustav.
U jediničnoj cijeni je cijena zida uključujući sav potreban montažni materijal materijal do potpune projektirane gotovosti pripremljen za bojanje.
Napomena: dio zidova se izvodi kao "niša" za ugradnju postojećih školskih ormara koji se</t>
  </si>
  <si>
    <t>prethodno izmještaju iz prostora hodnika). U cijeni zida je i gornji završetak zida (spoj zida i postojećeg nadvoja).
Obračun po m2 postavljenog zida obostranoi obloženog pločama , bez odbijanja površine vrata ili prozora.
Naziv sustava W112</t>
  </si>
  <si>
    <t>1.1.10.</t>
  </si>
  <si>
    <t>Bojanje zidova perivom bojom-hodnici i učionice</t>
  </si>
  <si>
    <t>Bojanje gipskartonskih zidova u hodnicima visokoperivim lateks polumat bojama s iznimno visokom otpornošću na mokro čišćenje i habanje, u dvije kombinacije boje, npr. siva i svijetloplava, sa svilenkastim sjajem, premaz do visine 140 cm.
Boja je ekološka i periva, neškodljiva za zdravlje i okoliš, ne sadrži organska otapala, omekšivače ni konzervanse, dobre paropropusnosti, bez mirisa.
Na očišćenu podlogu prije bojenja nanijeti odgovarajući temeljni premaz.
Novougrađene žbuke sušiti 3 do 4 tjedna, za betonske podloge vrijeme sušenja iznosi min. mjesec dana (T = +20 ºC, rel. vl. = 65 %). Radna skela bez obzira na visinu uračunata je u jediničnu cijenu.
Obračun po m2 bojane površine.</t>
  </si>
  <si>
    <t>Bojanje ožbukanih zidova-periva boja</t>
  </si>
  <si>
    <t>1.1.11.</t>
  </si>
  <si>
    <t>Bojanje gipskartonskih zidova</t>
  </si>
  <si>
    <t>Ličenje svih zidnihh površina disperzivnom bojom u dva sloja, s prethodnim impregniranjem. Izvoditi prema pravilima struke. Stavka uključuje zaštitu svih podnih površina PVC folijom, zaštitu vanjske i unutarnje stolarije, zaštitu svih postavljenih ugradnih elemenata opreme, radijatora i sl. Uključeno čišćenje nakon obavljenih radova, sav potreban rad i materijal. U cijenu je uključen sav potreban rad i materijal.
Radna skela bez obzira na visinu uračunata je u jediničnu cijenu, visina zidova koji se boje od 140 do 300 cm (visina od 0-140 cm se boji perivom bojom).
Obračun po m2 bojane površine.</t>
  </si>
  <si>
    <t>1.1.12.</t>
  </si>
  <si>
    <t>Bojanje gipskartonskih stropova</t>
  </si>
  <si>
    <t>Ličenje svih stropnih površina disperzivnom bojom u dva sloja, s prethodnim impregniranjem. Izvoditi prema pravilima struke.Stavka uključuje zaštitu svih podnih površina PVC folijom, zaštitu vanjske i unutarnje stolarije, zaštitu svih postavljenih ugradnih elemenata opreme, radijatora i sl. Uključeno čišćenje nakon obavljenih radova, sav potreban rad i materijal. U cijenu je uključen sav potreban rad i materijal.
Radna skela bez obzira na visinu uračunata je u jediničnu cijenu, visina stropova u prostorima svlačionica i sanitarija iznose do 450 cm.
Obračun po m2 bojane površine.</t>
  </si>
  <si>
    <t>1.1.13.</t>
  </si>
  <si>
    <t>LED svjetiljka</t>
  </si>
  <si>
    <t>- nadgradno rasvjetno tijelo priključne snage max. 27,9W. Kučište od bijelog čeličnog lima dimenzija cca 635x595x47mm. Mat mikroprizmatični difuzor za smanjeno blještanje UGR&lt;19. LED izvor svjetlosti svjetlosnog toka min. 3697lm , efikasnosti min. 132lm/W , temperatura boje 3000K. CRI 80+. SDCM 3. Životnog vijeka min. 100.000h L80/50. U mehaničkoj zaštiti min. IP44. Otpornosti na udarce min. IK05. Sa svim spojnim i priključnim priborom</t>
  </si>
  <si>
    <t>1.1.14.</t>
  </si>
  <si>
    <t>Elektro instalacije</t>
  </si>
  <si>
    <t>Izvedba novih električnih instalacija, uključujući kabliranje, razvodne kutije, utičnice, prekidače. Obračun se vrši po kompletu izvedene instalacije.
Radovi razvoda novih elektro instalacija se odnose prvenstveno na radove eventualne zamijene postojećih kabela, kabliranje za nove prekidače.
Napomena: električne instalacije nakon izvedbe a prije puštanja u pogon obavezno ispitati, o istom sastaviti zapisnik.</t>
  </si>
  <si>
    <t>1.1.15.</t>
  </si>
  <si>
    <t>Izvedba utičnica i prekidača</t>
  </si>
  <si>
    <t>Dobava, nabava i ugradnja utičnica i prekidača, proizvodni program TEM. Predviđena je ugradnja podžbuknih utičnica i prekidača, ukupno 8 komada. Obračun po komadu izvedenih utičnica, uključivo fina montaža.</t>
  </si>
  <si>
    <t>1.1.16.</t>
  </si>
  <si>
    <t>Unutarnja drvena stolarija-vrata učionica i kabineta</t>
  </si>
  <si>
    <t>Izrada, dobava i montaža drvenih vrata ili stijena zadanog broja krila i načina otvaranja, unutarnja za suhu ugradnju s ili bez nadsvjetla.
Tipski aluminijsku futer štok, završno ličen PU lakom, polumat. Dovratnik u šrini zida, bez falca - za upušteno vratno krilo u ravnini zida. Uključivo ugradba gumenih brtvi u štoku.
Vratno krilo: drveno, puni sandwich 45 mm, bez falca, izvedeno na okviru od jele/smreke, završno obrađeno PU polumat lakom. Obloga šper ili MDF (naznačeno u shemi), Visina vrata 210 cm, na učionicama 210+90 nadsvjetlo.
Okov: po TRI komada na svakom krilu, postav krila u ravnini pokrovnih lajsni. Za najveći broj vratnih krila traži se obvezno mogućnost otvaranja za 180°.
Okov za rukovanje dvodijelni: kvaka s okruglom rozetom za cilindar bravu, sve od brušenog aluminija.
Nadsvjetla: okvir iz punog drva jela/smreka,</t>
  </si>
  <si>
    <t>završno obrađeno. PU polumat lakom, u boji vratnog krila.
Ustakljenje nadsvjetla običnim float providnim staklom 5mm, uključeno u cijenu.
Za vrata s nadsvjetlom u svim stavkama uključiv je dodatni gornji profil za ugradnju pod spušteni strop (za nesmetanu montažu opšavnih letvica).
Za vrata bez nadsvjetla u svim gipskartonskim zidovima je prethodno ugrađen i posebno obračunat slijepi pocinčani dovratnik.
Špalete prekriti teleskopskim pokrovnim letvicama, u istoj obradi PU lakom. Gornje letvice montirane na dodatni profil zatvaraju razmak do spuštenog stropa.
Ugradva: suha, na završno obrađen pod. Ugradba u zid iz šupljih opekarskih elemenata. purpenom. Ugradba u zid vijcima na prethodno ugrađeni slijepi metalni dovratnik koji je u cijeni gips radova.
Sva vrata i nadsvjetla dopremiti završno obrađena</t>
  </si>
  <si>
    <t>za suhu ugradnju. Obratiti pažnju na čistoću ugradbe - dodatno ličenje se ne predviđa.
U cijenu po komadu za sve stavke stolarskih radova uračunati dobavu i ugradbu, sav potreban okov, zatvaranje svih spojnica poliuretanskom pjenom, te potrebna radna skela.
Zavšrna obrada: sve bojano PU polumat lakom u dvije boje: za alu štok i za sve drvene elemente.
Obvezna kontrola mjera u naravi!</t>
  </si>
  <si>
    <t>a) 100×210+90 nadsvjetlo</t>
  </si>
  <si>
    <t>b) 90×210</t>
  </si>
  <si>
    <t>1.1.17.</t>
  </si>
  <si>
    <t>Čišćenje gradilišta</t>
  </si>
  <si>
    <t>Višekratna čišćenja gradilišta tijekom izvedbe radova. Gradilište potrebno održavati urednim i čistim, spriječiti širenje prašine po dijelu objekta u kojem se ne izvode radovi.
Završno čišćenje podrazumijeva slijedeće radove:
detaljno čišćenje unutrašnjosti objekta, čišćenje keramičkih površina od fug mase, čišćenje silikona i akrila, uklanjanje zaštite sa stolarije, detaljno pranje prozora, detaljno čišćenje podova, te čišćenje okoliša.
Obračun po kompletu.</t>
  </si>
  <si>
    <t>SANACIJA ŠKOLSKOG PROSTORA UKUPNO:</t>
  </si>
  <si>
    <t>GRAĐEVINSKO OBRTNIČKI RADOVI  UKUPNO:</t>
  </si>
  <si>
    <t>REKAPITULACIJA</t>
  </si>
  <si>
    <t>UKUPNO</t>
  </si>
  <si>
    <t>PDV (25%)</t>
  </si>
  <si>
    <t>SVEUKUPNO</t>
  </si>
  <si>
    <t>TROŠKOVNIK_UNUTARNJE UREĐENJE ŠKOLSKOG PROSTORA - OŠ OPRISAVCI</t>
  </si>
  <si>
    <t>Potpis i pečat odgovorne osobe</t>
  </si>
  <si>
    <t>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</si>
</sst>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7" x14ac:knownFonts="1">
    <font>
      <sz val="11"/>
      <color rgb="FF000000"/>
      <name val="Calibri"/>
      <family val="2"/>
    </font>
    <font>
      <sz val="9"/>
      <color rgb="FF000000"/>
      <name val="Calibri"/>
      <family val="2"/>
    </font>
    <font>
      <b/>
      <sz val="14"/>
      <color rgb="FF000000"/>
      <name val="Calibri"/>
      <family val="2"/>
    </font>
    <font>
      <b/>
      <sz val="9"/>
      <color rgb="FF000000"/>
      <name val="Calibri"/>
      <family val="2"/>
    </font>
    <font>
      <b/>
      <sz val="12"/>
      <color rgb="FF000000"/>
      <name val="Calibri"/>
      <family val="2"/>
    </font>
    <font>
      <b/>
      <sz val="10"/>
      <color rgb="FF000000"/>
      <name val="Calibri"/>
      <family val="2"/>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39">
    <xf numFmtId="0" fontId="0" fillId="0" borderId="0" xfId="0"/>
    <xf numFmtId="0" fontId="3" fillId="5" borderId="0" xfId="0" applyFont="1" applyFill="1"/>
    <xf numFmtId="0" fontId="3" fillId="3" borderId="0" xfId="0" applyFont="1" applyFill="1"/>
    <xf numFmtId="0" fontId="3" fillId="3" borderId="0" xfId="0" applyFont="1" applyFill="1" applyAlignment="1">
      <alignment horizontal="center"/>
    </xf>
    <xf numFmtId="0" fontId="3" fillId="3" borderId="0" xfId="0" applyFont="1" applyFill="1" applyAlignment="1">
      <alignment wrapText="1"/>
    </xf>
    <xf numFmtId="0" fontId="1"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3" fillId="4" borderId="0" xfId="0" applyFont="1" applyFill="1" applyAlignment="1">
      <alignment horizontal="center" vertical="center" wrapText="1"/>
    </xf>
    <xf numFmtId="0" fontId="1" fillId="0" borderId="0" xfId="0" applyFont="1" applyAlignment="1">
      <alignment vertical="top"/>
    </xf>
    <xf numFmtId="0" fontId="3"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3" fillId="5" borderId="0" xfId="0" applyNumberFormat="1" applyFont="1" applyFill="1"/>
    <xf numFmtId="164" fontId="3" fillId="3" borderId="0" xfId="0" applyNumberFormat="1" applyFont="1" applyFill="1"/>
    <xf numFmtId="0" fontId="4" fillId="2" borderId="0" xfId="0" applyFont="1" applyFill="1"/>
    <xf numFmtId="0" fontId="3" fillId="0" borderId="0" xfId="0" applyFont="1" applyAlignment="1">
      <alignment horizontal="right"/>
    </xf>
    <xf numFmtId="0" fontId="3" fillId="0" borderId="0" xfId="0" applyFont="1"/>
    <xf numFmtId="164" fontId="3" fillId="0" borderId="0" xfId="0" applyNumberFormat="1" applyFont="1"/>
    <xf numFmtId="0" fontId="5" fillId="2" borderId="0" xfId="0" applyFont="1" applyFill="1"/>
    <xf numFmtId="0" fontId="5" fillId="2" borderId="0" xfId="0" applyFont="1" applyFill="1" applyAlignment="1">
      <alignment horizontal="right"/>
    </xf>
    <xf numFmtId="164" fontId="5" fillId="2" borderId="0" xfId="0" applyNumberFormat="1" applyFont="1" applyFill="1" applyAlignment="1">
      <alignment horizontal="right"/>
    </xf>
    <xf numFmtId="0" fontId="4" fillId="2" borderId="0" xfId="0" applyFont="1" applyFill="1" applyAlignment="1">
      <alignment horizontal="center" vertical="center"/>
    </xf>
    <xf numFmtId="0" fontId="2" fillId="2" borderId="0" xfId="0" applyFont="1" applyFill="1" applyAlignment="1">
      <alignment horizontal="center"/>
    </xf>
    <xf numFmtId="0" fontId="3" fillId="3" borderId="0" xfId="0" applyFont="1" applyFill="1" applyAlignment="1">
      <alignment wrapText="1"/>
    </xf>
    <xf numFmtId="0" fontId="3" fillId="3" borderId="0" xfId="0" applyFont="1" applyFill="1" applyAlignment="1">
      <alignment horizontal="center"/>
    </xf>
    <xf numFmtId="0" fontId="3" fillId="3" borderId="0" xfId="0" applyFont="1" applyFill="1"/>
    <xf numFmtId="0" fontId="3" fillId="5" borderId="0" xfId="0" applyFont="1" applyFill="1" applyAlignment="1">
      <alignment wrapText="1"/>
    </xf>
    <xf numFmtId="0" fontId="3" fillId="5" borderId="0" xfId="0" applyFont="1" applyFill="1" applyAlignment="1">
      <alignment horizontal="center"/>
    </xf>
    <xf numFmtId="0" fontId="3" fillId="5" borderId="0" xfId="0" applyFont="1" applyFill="1"/>
    <xf numFmtId="0" fontId="6"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17"/>
  <sheetViews>
    <sheetView workbookViewId="0">
      <selection activeCell="C22" sqref="C22"/>
    </sheetView>
  </sheetViews>
  <sheetFormatPr defaultRowHeight="12" x14ac:dyDescent="0.2"/>
  <cols>
    <col min="1" max="1" width="3.7109375" style="5" customWidth="1"/>
    <col min="2" max="2" width="7.7109375" style="5" customWidth="1"/>
    <col min="3" max="3" width="53.7109375" style="5" customWidth="1"/>
    <col min="4" max="4" width="24.7109375" style="5" customWidth="1"/>
    <col min="5" max="5" width="9.140625" style="5" customWidth="1"/>
    <col min="6" max="16384" width="9.140625" style="5"/>
  </cols>
  <sheetData>
    <row r="2" spans="2:4" ht="15.75" x14ac:dyDescent="0.2">
      <c r="B2" s="27" t="s">
        <v>94</v>
      </c>
      <c r="C2" s="27"/>
      <c r="D2" s="27"/>
    </row>
    <row r="4" spans="2:4" ht="15.75" x14ac:dyDescent="0.25">
      <c r="B4" s="20"/>
      <c r="C4" s="20" t="s">
        <v>90</v>
      </c>
      <c r="D4" s="20"/>
    </row>
    <row r="6" spans="2:4" x14ac:dyDescent="0.2">
      <c r="B6" s="21" t="s">
        <v>6</v>
      </c>
      <c r="C6" s="22" t="s">
        <v>7</v>
      </c>
      <c r="D6" s="23">
        <f>'1. GRAĐEVINSKO OBRTNIČKI RADOVI'!F96</f>
        <v>0</v>
      </c>
    </row>
    <row r="7" spans="2:4" x14ac:dyDescent="0.2">
      <c r="B7" s="17" t="s">
        <v>19</v>
      </c>
      <c r="C7" s="5" t="s">
        <v>20</v>
      </c>
      <c r="D7" s="16">
        <f>'1. GRAĐEVINSKO OBRTNIČKI RADOVI'!F94</f>
        <v>0</v>
      </c>
    </row>
    <row r="8" spans="2:4" ht="12.75" x14ac:dyDescent="0.2">
      <c r="B8" s="24"/>
      <c r="C8" s="25" t="s">
        <v>91</v>
      </c>
      <c r="D8" s="26">
        <f>SUM(D6)</f>
        <v>0</v>
      </c>
    </row>
    <row r="9" spans="2:4" ht="12.75" x14ac:dyDescent="0.2">
      <c r="B9" s="24"/>
      <c r="C9" s="25" t="s">
        <v>92</v>
      </c>
      <c r="D9" s="26">
        <f>ROUND(D8*25/100,2)</f>
        <v>0</v>
      </c>
    </row>
    <row r="10" spans="2:4" ht="12.75" x14ac:dyDescent="0.2">
      <c r="B10" s="24"/>
      <c r="C10" s="25" t="s">
        <v>93</v>
      </c>
      <c r="D10" s="26">
        <f>D8+D9</f>
        <v>0</v>
      </c>
    </row>
    <row r="13" spans="2:4" x14ac:dyDescent="0.2">
      <c r="C13" s="38" t="s">
        <v>95</v>
      </c>
    </row>
    <row r="14" spans="2:4" x14ac:dyDescent="0.2">
      <c r="C14" s="8"/>
    </row>
    <row r="15" spans="2:4" x14ac:dyDescent="0.2">
      <c r="C15" s="8"/>
    </row>
    <row r="16" spans="2:4" x14ac:dyDescent="0.2">
      <c r="C16" s="8"/>
    </row>
    <row r="17" spans="3:3" x14ac:dyDescent="0.2">
      <c r="C17" s="37" t="s">
        <v>96</v>
      </c>
    </row>
  </sheetData>
  <mergeCells count="1">
    <mergeCell ref="B2:D2"/>
  </mergeCells>
  <pageMargins left="0.6" right="0.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C10"/>
  <sheetViews>
    <sheetView topLeftCell="A7" workbookViewId="0">
      <selection activeCell="D2" sqref="D2"/>
    </sheetView>
  </sheetViews>
  <sheetFormatPr defaultRowHeight="12" x14ac:dyDescent="0.2"/>
  <cols>
    <col min="1" max="1" width="3.7109375" style="5" customWidth="1"/>
    <col min="2" max="2" width="81.7109375" style="5" customWidth="1"/>
    <col min="3" max="3" width="3.7109375" style="5" customWidth="1"/>
    <col min="4" max="4" width="9.140625" style="5" customWidth="1"/>
    <col min="5" max="16384" width="9.140625" style="5"/>
  </cols>
  <sheetData>
    <row r="2" spans="1:3" ht="18.75" x14ac:dyDescent="0.3">
      <c r="A2" s="28" t="s">
        <v>94</v>
      </c>
      <c r="B2" s="28"/>
      <c r="C2" s="28"/>
    </row>
    <row r="4" spans="1:3" ht="18.75" x14ac:dyDescent="0.3">
      <c r="A4" s="6"/>
      <c r="B4" s="6" t="s">
        <v>0</v>
      </c>
      <c r="C4" s="6"/>
    </row>
    <row r="6" spans="1:3" ht="312" x14ac:dyDescent="0.2">
      <c r="B6" s="7" t="s">
        <v>1</v>
      </c>
    </row>
    <row r="7" spans="1:3" ht="336" x14ac:dyDescent="0.2">
      <c r="B7" s="7" t="s">
        <v>2</v>
      </c>
    </row>
    <row r="8" spans="1:3" ht="300" x14ac:dyDescent="0.2">
      <c r="B8" s="7" t="s">
        <v>3</v>
      </c>
    </row>
    <row r="9" spans="1:3" ht="312" x14ac:dyDescent="0.2">
      <c r="B9" s="7" t="s">
        <v>4</v>
      </c>
    </row>
    <row r="10" spans="1:3" ht="276" x14ac:dyDescent="0.2">
      <c r="B10" s="7" t="s">
        <v>5</v>
      </c>
    </row>
  </sheetData>
  <mergeCells count="1">
    <mergeCell ref="A2:C2"/>
  </mergeCells>
  <pageMargins left="0.6" right="0.6"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4"/>
  <sheetViews>
    <sheetView tabSelected="1" workbookViewId="0">
      <selection activeCell="B124" sqref="B124"/>
    </sheetView>
  </sheetViews>
  <sheetFormatPr defaultRowHeight="12" x14ac:dyDescent="0.2"/>
  <cols>
    <col min="1" max="1" width="9.7109375" style="5" customWidth="1"/>
    <col min="2" max="2" width="37.7109375" style="8" customWidth="1"/>
    <col min="3" max="3" width="7.7109375" style="9" customWidth="1"/>
    <col min="4" max="5" width="10.7109375" style="5" customWidth="1"/>
    <col min="6" max="6" width="12.7109375" style="5" customWidth="1"/>
    <col min="7" max="7" width="9.140625" style="5" customWidth="1"/>
    <col min="8" max="16384" width="9.140625" style="5"/>
  </cols>
  <sheetData>
    <row r="1" spans="1:6" x14ac:dyDescent="0.2">
      <c r="A1" s="35" t="s">
        <v>94</v>
      </c>
      <c r="B1" s="36"/>
      <c r="C1" s="36"/>
      <c r="D1" s="36"/>
      <c r="E1" s="36"/>
      <c r="F1" s="36"/>
    </row>
    <row r="2" spans="1:6" x14ac:dyDescent="0.2">
      <c r="A2" s="36"/>
      <c r="B2" s="36"/>
      <c r="C2" s="36"/>
      <c r="D2" s="36"/>
      <c r="E2" s="36"/>
      <c r="F2" s="36"/>
    </row>
    <row r="4" spans="1:6" x14ac:dyDescent="0.2">
      <c r="A4" s="2" t="s">
        <v>6</v>
      </c>
      <c r="B4" s="29" t="s">
        <v>7</v>
      </c>
      <c r="C4" s="30"/>
      <c r="D4" s="31"/>
      <c r="E4" s="31"/>
      <c r="F4" s="31"/>
    </row>
    <row r="6" spans="1:6" x14ac:dyDescent="0.2">
      <c r="A6" s="2"/>
      <c r="B6" s="4" t="s">
        <v>0</v>
      </c>
      <c r="C6" s="3"/>
      <c r="D6" s="2"/>
      <c r="E6" s="2"/>
      <c r="F6" s="2"/>
    </row>
    <row r="8" spans="1:6" ht="288" x14ac:dyDescent="0.2">
      <c r="B8" s="7" t="s">
        <v>8</v>
      </c>
    </row>
    <row r="9" spans="1:6" ht="252" x14ac:dyDescent="0.2">
      <c r="B9" s="7" t="s">
        <v>9</v>
      </c>
    </row>
    <row r="10" spans="1:6" ht="252" x14ac:dyDescent="0.2">
      <c r="B10" s="7" t="s">
        <v>10</v>
      </c>
    </row>
    <row r="11" spans="1:6" ht="252" x14ac:dyDescent="0.2">
      <c r="B11" s="7" t="s">
        <v>11</v>
      </c>
    </row>
    <row r="12" spans="1:6" ht="60" x14ac:dyDescent="0.2">
      <c r="B12" s="7" t="s">
        <v>12</v>
      </c>
    </row>
    <row r="14" spans="1:6" ht="30" customHeight="1" x14ac:dyDescent="0.2">
      <c r="A14" s="10" t="s">
        <v>13</v>
      </c>
      <c r="B14" s="10" t="s">
        <v>14</v>
      </c>
      <c r="C14" s="10" t="s">
        <v>15</v>
      </c>
      <c r="D14" s="10" t="s">
        <v>16</v>
      </c>
      <c r="E14" s="10" t="s">
        <v>17</v>
      </c>
      <c r="F14" s="10" t="s">
        <v>18</v>
      </c>
    </row>
    <row r="16" spans="1:6" x14ac:dyDescent="0.2">
      <c r="A16" s="1" t="s">
        <v>19</v>
      </c>
      <c r="B16" s="32" t="s">
        <v>20</v>
      </c>
      <c r="C16" s="33"/>
      <c r="D16" s="34"/>
      <c r="E16" s="34"/>
      <c r="F16" s="34"/>
    </row>
    <row r="18" spans="1:6" x14ac:dyDescent="0.2">
      <c r="A18" s="11" t="s">
        <v>21</v>
      </c>
      <c r="B18" s="12" t="s">
        <v>22</v>
      </c>
    </row>
    <row r="19" spans="1:6" ht="120" x14ac:dyDescent="0.2">
      <c r="B19" s="7" t="s">
        <v>23</v>
      </c>
    </row>
    <row r="20" spans="1:6" x14ac:dyDescent="0.2">
      <c r="B20" s="13" t="s">
        <v>24</v>
      </c>
      <c r="C20" s="9" t="s">
        <v>25</v>
      </c>
      <c r="D20" s="14">
        <v>1</v>
      </c>
      <c r="E20" s="15"/>
      <c r="F20" s="16">
        <f>ROUND(D20*E20,2)</f>
        <v>0</v>
      </c>
    </row>
    <row r="22" spans="1:6" x14ac:dyDescent="0.2">
      <c r="A22" s="11" t="s">
        <v>26</v>
      </c>
      <c r="B22" s="12" t="s">
        <v>27</v>
      </c>
    </row>
    <row r="23" spans="1:6" ht="156" x14ac:dyDescent="0.2">
      <c r="B23" s="7" t="s">
        <v>28</v>
      </c>
    </row>
    <row r="24" spans="1:6" x14ac:dyDescent="0.2">
      <c r="B24" s="13" t="s">
        <v>24</v>
      </c>
      <c r="C24" s="9" t="s">
        <v>25</v>
      </c>
      <c r="D24" s="14">
        <v>1</v>
      </c>
      <c r="E24" s="15"/>
      <c r="F24" s="16">
        <f>ROUND(D24*E24,2)</f>
        <v>0</v>
      </c>
    </row>
    <row r="26" spans="1:6" x14ac:dyDescent="0.2">
      <c r="A26" s="11" t="s">
        <v>29</v>
      </c>
      <c r="B26" s="12" t="s">
        <v>30</v>
      </c>
    </row>
    <row r="27" spans="1:6" ht="156" x14ac:dyDescent="0.2">
      <c r="B27" s="7" t="s">
        <v>31</v>
      </c>
    </row>
    <row r="28" spans="1:6" x14ac:dyDescent="0.2">
      <c r="B28" s="13" t="s">
        <v>32</v>
      </c>
      <c r="C28" s="9" t="s">
        <v>33</v>
      </c>
      <c r="D28" s="14">
        <v>18</v>
      </c>
      <c r="E28" s="15"/>
      <c r="F28" s="16">
        <f>ROUND(D28*E28,2)</f>
        <v>0</v>
      </c>
    </row>
    <row r="30" spans="1:6" x14ac:dyDescent="0.2">
      <c r="A30" s="11" t="s">
        <v>34</v>
      </c>
      <c r="B30" s="12" t="s">
        <v>35</v>
      </c>
    </row>
    <row r="31" spans="1:6" ht="84" x14ac:dyDescent="0.2">
      <c r="B31" s="7" t="s">
        <v>36</v>
      </c>
    </row>
    <row r="32" spans="1:6" x14ac:dyDescent="0.2">
      <c r="B32" s="13" t="s">
        <v>24</v>
      </c>
      <c r="C32" s="9" t="s">
        <v>33</v>
      </c>
      <c r="D32" s="14">
        <v>10</v>
      </c>
      <c r="E32" s="15"/>
      <c r="F32" s="16">
        <f>ROUND(D32*E32,2)</f>
        <v>0</v>
      </c>
    </row>
    <row r="34" spans="1:6" x14ac:dyDescent="0.2">
      <c r="A34" s="11" t="s">
        <v>37</v>
      </c>
      <c r="B34" s="12" t="s">
        <v>38</v>
      </c>
    </row>
    <row r="35" spans="1:6" ht="108" x14ac:dyDescent="0.2">
      <c r="B35" s="7" t="s">
        <v>39</v>
      </c>
    </row>
    <row r="36" spans="1:6" x14ac:dyDescent="0.2">
      <c r="B36" s="13" t="s">
        <v>24</v>
      </c>
      <c r="C36" s="9" t="s">
        <v>33</v>
      </c>
      <c r="D36" s="14">
        <v>2</v>
      </c>
      <c r="E36" s="15"/>
      <c r="F36" s="16">
        <f>ROUND(D36*E36,2)</f>
        <v>0</v>
      </c>
    </row>
    <row r="38" spans="1:6" x14ac:dyDescent="0.2">
      <c r="A38" s="11" t="s">
        <v>40</v>
      </c>
      <c r="B38" s="12" t="s">
        <v>41</v>
      </c>
    </row>
    <row r="39" spans="1:6" ht="96" x14ac:dyDescent="0.2">
      <c r="B39" s="7" t="s">
        <v>42</v>
      </c>
    </row>
    <row r="40" spans="1:6" x14ac:dyDescent="0.2">
      <c r="B40" s="13" t="s">
        <v>24</v>
      </c>
      <c r="C40" s="9" t="s">
        <v>43</v>
      </c>
      <c r="D40" s="14">
        <v>130</v>
      </c>
      <c r="E40" s="15"/>
      <c r="F40" s="16">
        <f>ROUND(D40*E40,2)</f>
        <v>0</v>
      </c>
    </row>
    <row r="42" spans="1:6" x14ac:dyDescent="0.2">
      <c r="A42" s="11" t="s">
        <v>44</v>
      </c>
      <c r="B42" s="12" t="s">
        <v>45</v>
      </c>
    </row>
    <row r="43" spans="1:6" ht="60" x14ac:dyDescent="0.2">
      <c r="B43" s="7" t="s">
        <v>46</v>
      </c>
    </row>
    <row r="44" spans="1:6" x14ac:dyDescent="0.2">
      <c r="B44" s="13" t="s">
        <v>47</v>
      </c>
      <c r="C44" s="9" t="s">
        <v>43</v>
      </c>
      <c r="D44" s="14">
        <v>30</v>
      </c>
      <c r="E44" s="15"/>
      <c r="F44" s="16">
        <f>ROUND(D44*E44,2)</f>
        <v>0</v>
      </c>
    </row>
    <row r="46" spans="1:6" x14ac:dyDescent="0.2">
      <c r="A46" s="11" t="s">
        <v>48</v>
      </c>
      <c r="B46" s="12" t="s">
        <v>49</v>
      </c>
    </row>
    <row r="47" spans="1:6" ht="84" x14ac:dyDescent="0.2">
      <c r="B47" s="7" t="s">
        <v>50</v>
      </c>
    </row>
    <row r="48" spans="1:6" x14ac:dyDescent="0.2">
      <c r="B48" s="13" t="s">
        <v>51</v>
      </c>
      <c r="C48" s="9" t="s">
        <v>43</v>
      </c>
      <c r="D48" s="14">
        <v>55</v>
      </c>
      <c r="E48" s="15"/>
      <c r="F48" s="16">
        <f>ROUND(D48*E48,2)</f>
        <v>0</v>
      </c>
    </row>
    <row r="49" spans="1:6" x14ac:dyDescent="0.2">
      <c r="B49" s="13" t="s">
        <v>52</v>
      </c>
      <c r="C49" s="9" t="s">
        <v>43</v>
      </c>
      <c r="D49" s="14">
        <v>70</v>
      </c>
      <c r="E49" s="15"/>
      <c r="F49" s="16">
        <f>ROUND(D49*E49,2)</f>
        <v>0</v>
      </c>
    </row>
    <row r="50" spans="1:6" x14ac:dyDescent="0.2">
      <c r="E50" s="17" t="s">
        <v>53</v>
      </c>
      <c r="F50" s="16">
        <f>SUM(F48:F49)</f>
        <v>0</v>
      </c>
    </row>
    <row r="52" spans="1:6" ht="24" x14ac:dyDescent="0.2">
      <c r="A52" s="11" t="s">
        <v>54</v>
      </c>
      <c r="B52" s="12" t="s">
        <v>55</v>
      </c>
    </row>
    <row r="53" spans="1:6" ht="264" x14ac:dyDescent="0.2">
      <c r="B53" s="7" t="s">
        <v>56</v>
      </c>
    </row>
    <row r="54" spans="1:6" ht="264" x14ac:dyDescent="0.2">
      <c r="B54" s="7" t="s">
        <v>57</v>
      </c>
    </row>
    <row r="55" spans="1:6" ht="84" x14ac:dyDescent="0.2">
      <c r="B55" s="7" t="s">
        <v>58</v>
      </c>
    </row>
    <row r="56" spans="1:6" x14ac:dyDescent="0.2">
      <c r="B56" s="13" t="s">
        <v>24</v>
      </c>
      <c r="C56" s="9" t="s">
        <v>43</v>
      </c>
      <c r="D56" s="14">
        <v>250</v>
      </c>
      <c r="E56" s="15"/>
      <c r="F56" s="16">
        <f>ROUND(D56*E56,2)</f>
        <v>0</v>
      </c>
    </row>
    <row r="58" spans="1:6" x14ac:dyDescent="0.2">
      <c r="A58" s="11" t="s">
        <v>59</v>
      </c>
      <c r="B58" s="12" t="s">
        <v>60</v>
      </c>
    </row>
    <row r="59" spans="1:6" ht="216" x14ac:dyDescent="0.2">
      <c r="B59" s="7" t="s">
        <v>61</v>
      </c>
    </row>
    <row r="60" spans="1:6" x14ac:dyDescent="0.2">
      <c r="B60" s="13" t="s">
        <v>62</v>
      </c>
      <c r="C60" s="9" t="s">
        <v>43</v>
      </c>
      <c r="D60" s="14">
        <v>215</v>
      </c>
      <c r="E60" s="15"/>
      <c r="F60" s="16">
        <f>ROUND(D60*E60,2)</f>
        <v>0</v>
      </c>
    </row>
    <row r="62" spans="1:6" x14ac:dyDescent="0.2">
      <c r="A62" s="11" t="s">
        <v>63</v>
      </c>
      <c r="B62" s="12" t="s">
        <v>64</v>
      </c>
    </row>
    <row r="63" spans="1:6" ht="180" x14ac:dyDescent="0.2">
      <c r="B63" s="7" t="s">
        <v>65</v>
      </c>
    </row>
    <row r="64" spans="1:6" x14ac:dyDescent="0.2">
      <c r="B64" s="13" t="s">
        <v>64</v>
      </c>
      <c r="C64" s="9" t="s">
        <v>43</v>
      </c>
      <c r="D64" s="14">
        <v>300</v>
      </c>
      <c r="E64" s="15"/>
      <c r="F64" s="16">
        <f>ROUND(D64*E64,2)</f>
        <v>0</v>
      </c>
    </row>
    <row r="66" spans="1:6" x14ac:dyDescent="0.2">
      <c r="A66" s="11" t="s">
        <v>66</v>
      </c>
      <c r="B66" s="12" t="s">
        <v>67</v>
      </c>
    </row>
    <row r="67" spans="1:6" ht="180" x14ac:dyDescent="0.2">
      <c r="B67" s="7" t="s">
        <v>68</v>
      </c>
    </row>
    <row r="68" spans="1:6" x14ac:dyDescent="0.2">
      <c r="B68" s="13" t="s">
        <v>67</v>
      </c>
      <c r="C68" s="9" t="s">
        <v>43</v>
      </c>
      <c r="D68" s="14">
        <v>600</v>
      </c>
      <c r="E68" s="15"/>
      <c r="F68" s="16">
        <f>ROUND(D68*E68,2)</f>
        <v>0</v>
      </c>
    </row>
    <row r="70" spans="1:6" x14ac:dyDescent="0.2">
      <c r="A70" s="11" t="s">
        <v>69</v>
      </c>
      <c r="B70" s="12" t="s">
        <v>70</v>
      </c>
    </row>
    <row r="71" spans="1:6" ht="132" x14ac:dyDescent="0.2">
      <c r="B71" s="7" t="s">
        <v>71</v>
      </c>
    </row>
    <row r="72" spans="1:6" x14ac:dyDescent="0.2">
      <c r="B72" s="13" t="s">
        <v>24</v>
      </c>
      <c r="C72" s="9" t="s">
        <v>33</v>
      </c>
      <c r="D72" s="14">
        <v>2</v>
      </c>
      <c r="E72" s="15"/>
      <c r="F72" s="16">
        <f>ROUND(D72*E72,2)</f>
        <v>0</v>
      </c>
    </row>
    <row r="74" spans="1:6" x14ac:dyDescent="0.2">
      <c r="A74" s="11" t="s">
        <v>72</v>
      </c>
      <c r="B74" s="12" t="s">
        <v>73</v>
      </c>
    </row>
    <row r="75" spans="1:6" ht="144" x14ac:dyDescent="0.2">
      <c r="B75" s="7" t="s">
        <v>74</v>
      </c>
    </row>
    <row r="76" spans="1:6" x14ac:dyDescent="0.2">
      <c r="B76" s="13" t="s">
        <v>24</v>
      </c>
      <c r="C76" s="9" t="s">
        <v>25</v>
      </c>
      <c r="D76" s="14">
        <v>1</v>
      </c>
      <c r="E76" s="15"/>
      <c r="F76" s="16">
        <f>ROUND(D76*E76,2)</f>
        <v>0</v>
      </c>
    </row>
    <row r="78" spans="1:6" x14ac:dyDescent="0.2">
      <c r="A78" s="11" t="s">
        <v>75</v>
      </c>
      <c r="B78" s="12" t="s">
        <v>76</v>
      </c>
    </row>
    <row r="79" spans="1:6" ht="72" x14ac:dyDescent="0.2">
      <c r="B79" s="7" t="s">
        <v>77</v>
      </c>
    </row>
    <row r="80" spans="1:6" x14ac:dyDescent="0.2">
      <c r="B80" s="13" t="s">
        <v>24</v>
      </c>
      <c r="C80" s="9" t="s">
        <v>33</v>
      </c>
      <c r="D80" s="14">
        <v>10</v>
      </c>
      <c r="E80" s="15"/>
      <c r="F80" s="16">
        <f>ROUND(D80*E80,2)</f>
        <v>0</v>
      </c>
    </row>
    <row r="82" spans="1:6" ht="24" x14ac:dyDescent="0.2">
      <c r="A82" s="11" t="s">
        <v>78</v>
      </c>
      <c r="B82" s="12" t="s">
        <v>79</v>
      </c>
    </row>
    <row r="83" spans="1:6" ht="264" x14ac:dyDescent="0.2">
      <c r="B83" s="7" t="s">
        <v>80</v>
      </c>
    </row>
    <row r="84" spans="1:6" ht="264" x14ac:dyDescent="0.2">
      <c r="B84" s="7" t="s">
        <v>81</v>
      </c>
    </row>
    <row r="85" spans="1:6" ht="132" x14ac:dyDescent="0.2">
      <c r="B85" s="7" t="s">
        <v>82</v>
      </c>
    </row>
    <row r="86" spans="1:6" x14ac:dyDescent="0.2">
      <c r="B86" s="13" t="s">
        <v>83</v>
      </c>
      <c r="C86" s="9" t="s">
        <v>33</v>
      </c>
      <c r="D86" s="14">
        <v>14</v>
      </c>
      <c r="E86" s="15"/>
      <c r="F86" s="16">
        <f>ROUND(D86*E86,2)</f>
        <v>0</v>
      </c>
    </row>
    <row r="87" spans="1:6" x14ac:dyDescent="0.2">
      <c r="B87" s="13" t="s">
        <v>84</v>
      </c>
      <c r="C87" s="9" t="s">
        <v>33</v>
      </c>
      <c r="D87" s="14">
        <v>3</v>
      </c>
      <c r="E87" s="15"/>
      <c r="F87" s="16">
        <f>ROUND(D87*E87,2)</f>
        <v>0</v>
      </c>
    </row>
    <row r="88" spans="1:6" x14ac:dyDescent="0.2">
      <c r="E88" s="17" t="s">
        <v>53</v>
      </c>
      <c r="F88" s="16">
        <f>SUM(F86:F87)</f>
        <v>0</v>
      </c>
    </row>
    <row r="90" spans="1:6" x14ac:dyDescent="0.2">
      <c r="A90" s="11" t="s">
        <v>85</v>
      </c>
      <c r="B90" s="12" t="s">
        <v>86</v>
      </c>
    </row>
    <row r="91" spans="1:6" ht="144" x14ac:dyDescent="0.2">
      <c r="B91" s="7" t="s">
        <v>87</v>
      </c>
    </row>
    <row r="92" spans="1:6" x14ac:dyDescent="0.2">
      <c r="B92" s="13" t="s">
        <v>24</v>
      </c>
      <c r="C92" s="9" t="s">
        <v>25</v>
      </c>
      <c r="D92" s="14">
        <v>1</v>
      </c>
      <c r="E92" s="15"/>
      <c r="F92" s="16">
        <f>ROUND(D92*E92,2)</f>
        <v>0</v>
      </c>
    </row>
    <row r="94" spans="1:6" x14ac:dyDescent="0.2">
      <c r="A94" s="1" t="s">
        <v>19</v>
      </c>
      <c r="B94" s="32" t="s">
        <v>88</v>
      </c>
      <c r="C94" s="33"/>
      <c r="D94" s="34"/>
      <c r="E94" s="34"/>
      <c r="F94" s="18">
        <f>SUM(F20,F24,F28,F32,F36,F40,F44,F50,F56,F60,F64,F68,F72,F76,F80,F88,F92)</f>
        <v>0</v>
      </c>
    </row>
    <row r="96" spans="1:6" x14ac:dyDescent="0.2">
      <c r="A96" s="2" t="s">
        <v>6</v>
      </c>
      <c r="B96" s="29" t="s">
        <v>89</v>
      </c>
      <c r="C96" s="30"/>
      <c r="D96" s="31"/>
      <c r="E96" s="31"/>
      <c r="F96" s="19">
        <f>SUM(F94)</f>
        <v>0</v>
      </c>
    </row>
    <row r="100" spans="2:2" x14ac:dyDescent="0.2">
      <c r="B100" s="38" t="s">
        <v>95</v>
      </c>
    </row>
    <row r="104" spans="2:2" x14ac:dyDescent="0.2">
      <c r="B104" s="37" t="s">
        <v>96</v>
      </c>
    </row>
  </sheetData>
  <mergeCells count="5">
    <mergeCell ref="B4:F4"/>
    <mergeCell ref="B16:F16"/>
    <mergeCell ref="B94:E94"/>
    <mergeCell ref="B96:E96"/>
    <mergeCell ref="A1:F2"/>
  </mergeCells>
  <pageMargins left="0.6" right="0.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1</vt:i4>
      </vt:variant>
    </vt:vector>
  </HeadingPairs>
  <TitlesOfParts>
    <vt:vector size="4" baseType="lpstr">
      <vt:lpstr>REKAPITULACIJA</vt:lpstr>
      <vt:lpstr>OPĆI UVJETI</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cp:lastPrinted>2025-07-29T08:14:09Z</cp:lastPrinted>
  <dcterms:created xsi:type="dcterms:W3CDTF">2025-07-25T12:10:22Z</dcterms:created>
  <dcterms:modified xsi:type="dcterms:W3CDTF">2025-07-29T10:31:58Z</dcterms:modified>
</cp:coreProperties>
</file>