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codeName="ThisWorkbook"/>
  <mc:AlternateContent xmlns:mc="http://schemas.openxmlformats.org/markup-compatibility/2006">
    <mc:Choice Requires="x15">
      <x15ac:absPath xmlns:x15ac="http://schemas.microsoft.com/office/spreadsheetml/2010/11/ac" url="C:\Users\hojasmina\Desktop\JEDNOSTAVNA NABAVA\2025\OŠ SLAVONSKI ŠAMAC\2_POZIV NA DOSTAVU PONUDA\"/>
    </mc:Choice>
  </mc:AlternateContent>
  <xr:revisionPtr revIDLastSave="0" documentId="13_ncr:1_{8CFF360E-4BC0-45F5-BBDC-7538EF9E0584}" xr6:coauthVersionLast="47" xr6:coauthVersionMax="47" xr10:uidLastSave="{00000000-0000-0000-0000-000000000000}"/>
  <bookViews>
    <workbookView xWindow="-120" yWindow="-120" windowWidth="29040" windowHeight="15840" activeTab="4" xr2:uid="{00000000-000D-0000-FFFF-FFFF00000000}"/>
  </bookViews>
  <sheets>
    <sheet name="NASLOVNICA" sheetId="1" r:id="rId1"/>
    <sheet name="REKAPITULACIJA" sheetId="5" r:id="rId2"/>
    <sheet name="OPĆI UVJETI" sheetId="2" r:id="rId3"/>
    <sheet name="1. RADOVI NISKOGRADNJE" sheetId="3" r:id="rId4"/>
    <sheet name="2. VANJSKI RADOVI" sheetId="4" r:id="rId5"/>
  </sheets>
  <definedNames>
    <definedName name="_xlnm.Print_Titles" localSheetId="3">'1. RADOVI NISKOGRADNJE'!6:6</definedName>
    <definedName name="_xlnm.Print_Titles" localSheetId="4">'2. VANJSKI RADOVI'!6:6</definedName>
  </definedNames>
  <calcPr calcId="191029"/>
</workbook>
</file>

<file path=xl/calcChain.xml><?xml version="1.0" encoding="utf-8"?>
<calcChain xmlns="http://schemas.openxmlformats.org/spreadsheetml/2006/main">
  <c r="F10" i="3" l="1"/>
  <c r="F14" i="3"/>
  <c r="F18" i="3"/>
  <c r="F22" i="3"/>
  <c r="F26" i="3"/>
  <c r="F27" i="3"/>
  <c r="F32" i="3"/>
  <c r="F36" i="3"/>
  <c r="F40" i="3"/>
  <c r="F44" i="3"/>
  <c r="F48" i="3"/>
  <c r="F52" i="3"/>
  <c r="F56" i="3"/>
  <c r="F57" i="3"/>
  <c r="F62" i="3"/>
  <c r="F14" i="4"/>
  <c r="F28" i="4" s="1"/>
  <c r="D7" i="5" s="1"/>
  <c r="F18" i="4"/>
  <c r="F22" i="4"/>
  <c r="F26" i="4"/>
  <c r="F28" i="3" l="1"/>
  <c r="F58" i="3"/>
  <c r="F64" i="3"/>
  <c r="D6" i="5" s="1"/>
  <c r="D8" i="5" s="1"/>
  <c r="D9" i="5" l="1"/>
  <c r="D10" i="5" s="1"/>
</calcChain>
</file>

<file path=xl/sharedStrings.xml><?xml version="1.0" encoding="utf-8"?>
<sst xmlns="http://schemas.openxmlformats.org/spreadsheetml/2006/main" count="141" uniqueCount="90">
  <si>
    <t>59/25 - OŠ Josip Kozarac Slavonski Šamac-Okoliš i vanjski radovi</t>
  </si>
  <si>
    <t>OPĆI UVJETI</t>
  </si>
  <si>
    <t>Izvođač je dužan pridržavati se svih važećih zakona i propisa iz područja gradnje, propisanih ili jednakovrijednih normi, Tehnički propis za asfaltne kolnike, "Općih tehničkih uvjeta za radove na cestama" (OTU, Zagreb, IGH, izdanje 2001. god.), HRN EN, DIN i ostalo. Ukoliko Tehnički propis za asfaltne kolnike, OTU, HRN EN, DIN i ostalo svojom uputom propisuju korištenje, odnosno postupanje sukladno određenoj normi, investitor će prihvatiti jednakovrijednu zamjenjujuću normu ili propis, kako je opisano i u sadržaju općih tehničkih uvjeta i normi. Svi radovi moraju se izvesti stručno prema važećim propisima i pravilima struke. Gospodarski subjekti mogu obići mjesto (lokaciju) koje se odnosi na predmet ovog postupka javne nabave i upoznati se s postojećim stanjem kako bi za sebe i na vlastitu odgovornost prikupili sve informacije koje su potrebne za izradu ponude i preuzimanje ugovorne obveze. Troškove obilaska snosi ponuditelj. Na osnovu obilaska gradilišta ponuditelj će uračunati sve troškove potrebne za izvedbu radova u skladu s projektom. Ponuditelj je dužan proučiti sve navedene dijelove Troškovnika, te u slučaju nejasnoća tražiti objašnjenje od investitora - osobe zadužene za komunikaciju sa ponuditeljima i projektantima. Nepoznavanje projekta i tehničkog opisa neće se prihvatiti kao razlog za povišenje jediničnih cijena ili greške u izvedbi. Za sve radove treba primjenjivati važeće zakone i propise, norme i pravilnike, a upotrebljeni materijal, koji izvođač dobavlja i ugrađuje, mora odgovarati propisanim normama. Izvedba radova treba biti prema nacrtima, općim uvjetima i opisu radova, detaljima i prema pravilima struke. Eventualna odstupanja treba prethodno dogovoriti s nadzornim inženjerom i projektantom za svaki pojedini slučaj. Od početka pa do završetka nabave materijala i opreme i izvođenja radova izvođač je odgovoran za stvari i osobe koje se nalaze unutar obuhvata na kojem se izvode radovi i opremanje. Izvođač radova je dužan prije ugrađivanja proizvoda dostaviti izjave o svojstvima, izjave o sukladnosti, tehničke upute i ostalo za materijale i opremu koje namjerava ugrađivati nadzornom inženjeru a sve u sladu sa Zakonom o građevnim proizvodima (NN 76/13, 30/40, 130/17, 32/19 i 118/20) i ostaloj pripadajućoj zakonskoj regulativi.Ukoliko u izvođenju radova bude sudjelovalo više izvođača radova glavni izvođač radova je u okviru ugovorene cijene dužan izvršiti koordinaciju radova svih izvođača na način da omogući kontinuirano odvijanje posla i zaštitu već izvedenih radova i ugrađene/isporučene opreme. Cijena rada mora uključiti sve troškove radne snage uključivo sva zakonom propisana davanja, troškove prekovremenog rada i sl.U jediničnu cijenu nabave materijala, opreme</t>
  </si>
  <si>
    <t>i slično izvođač je dužan uračunati sav potreban alat, opremu i izvođenje / montažu do kompletne gotovosti. U svim stavkama koje uključuju odvoz viška materijala na mjesto oporabe ili zbrinjavanja, jedinične cijene moraju uključivati sve troškove deponiranja. Ponuditelj mora u cijenu uključiti sav dodatni materijal, potrošni materijal i pribor koji u opisima stavke nije izrijekom naveden, a neophodan je za odgovarajuću ugradnju svih uređaja i opreme, te izvedbu funkcionalnog sustava.Ponuditelj u cijenu izvedbe mora uključiti sve troškove vezane za izdavanje odgovarajućih izjava o svojstvima, ispitivanja i mjerenja i izradu uputa za korištenje i održavanje sustava na hrvatskom jeziku. Sva oštećenja nastala tijekom izvođenja radova otkloniti će izvođač o svom trošku. Izvođač je dužan, u okviru ugovorene cijene, osigurati stvari i osobe koje se nalaze unutar obuhvata koji je predmet ugovorenih radova.Obračun količina se vrši prema građevinskoj knjizi. Izvođač je dužan održavati gradilište za vrijeme izvođenja radova (održavanje ostalog zelenila, ostale infrastrukture i sve ostalo potrebno za sigurno odvijanje radova). Izvođač je dužan organizirati potrebnu privremenu regulaciju prometa (postavljanje horizontalne i vertikalne signalizacije, izrada elaborata privremene regulacije prometa) sukladno tehnolgiju izvođenja radova. Na elaborat privremene regulacije prometa izvođač je dužan ishoditi suglasnost nadležnih tijela. Sve navedene tehničke karakteristike proizvoda, materijala, opreme i ostalog u ovome troškovniku, bez obzira na opis stavke, odnose se izričito na minimalne projektirane zahtjeve kvalitete.</t>
  </si>
  <si>
    <t>1.</t>
  </si>
  <si>
    <t>RADOVI NISKOGRADNJE</t>
  </si>
  <si>
    <t>RB</t>
  </si>
  <si>
    <t>STAVKA</t>
  </si>
  <si>
    <t>JEDINICA MJERE</t>
  </si>
  <si>
    <t>KOLIČINA</t>
  </si>
  <si>
    <t>JEDINIČNA CIJENA</t>
  </si>
  <si>
    <t>UKUPNA CIJENA</t>
  </si>
  <si>
    <t>1.1.</t>
  </si>
  <si>
    <t>Geodetski radovi</t>
  </si>
  <si>
    <t>Stavkom je obuhvaćeno snimanje postojećih visina tampona, rubnjaka, postojećeg asfalta, okana i sl. kako bi se izvršila provjera predviđenih padova i mogućnost izvedbe asfaltnog sloja s obzirom na postojeće betonske rubnjake i elemente odvodnje koji su izvedeni, te iskolčenje i održavanje iskolčenja za vrijeme radova, te sva geodetska mjerenja kojima se podaci iz projekta prenose na teren i obrnuto, osiguranje iskolčenja, profiliranje i obnavljanje cijelo vrijeme izvođenja radova. Obračun po m2 ukupne površine na kojoj se izvode radovi.
Prije početka radova je potrebno sa Nadzornim inženjerom dati prijedlog izvedbe padova ukoliko potojeće visine ne odgovaraju elementima oborinske odvodnje.</t>
  </si>
  <si>
    <t/>
  </si>
  <si>
    <t>m²</t>
  </si>
  <si>
    <t>1.2.</t>
  </si>
  <si>
    <t>Pranje i čišćenje rubnjaka</t>
  </si>
  <si>
    <t>Pranje i skidanje mahovine i prljavštine sa postojećih betonskih rubnjaka, a prije početka ostalih radova. Pranje vršiti isključivo visokotlačnim peračima s mogućnosti regulacije tlaka i protoka vode uz korištenje sredstva za čišćenje betonskih povšrina. Nakon pranja visokotlačnim peračem rubnjake isprati vodom bez dodatka sredstava za pranje. Obračun po m1 očišćenih betonskih rubnjaka</t>
  </si>
  <si>
    <t>m</t>
  </si>
  <si>
    <t>1.3.</t>
  </si>
  <si>
    <t>Strojno zasijecanje asfalta</t>
  </si>
  <si>
    <t>Strojno zasjecanje asfalta i betona. Stavkom su obuhvaćena sva strojna zasijecanja asfalta i betona na mjestima uklapanja nove i stare kolničke konstrukcije, na mjestina proširenja kolnika, zasijecanja pri izvedbi prekopa i sl.. Jedinična cijena obuhvaća sav rad, opremu i materijal potreban za potpuno dovršenje stavke. Obračun po m1 zasijecanja</t>
  </si>
  <si>
    <t>1.4.</t>
  </si>
  <si>
    <t>Uklanjanje betonskih rubnjaka</t>
  </si>
  <si>
    <t>Rušenje i uklanjanje postojećih betonskih rubnjaka koji su oštećeni. Stavka obuhvaća rušenje, utovar, deponiranje i troškove deponiranja. Deponiju je dužan osigurati izvođač radova kao i troškove deponiranja. Rušenje i uklanjanje izvesti bez oštećenja postojećih rubnjaka koji je u dobrom stanju i koji se sazdržava. Obračun je po m1 porušenih i ukonjenih rubnjaka. Izvedba, kontrola kakvoće i obračun prema OTU 1-03.2 ili jednakovrijedno.</t>
  </si>
  <si>
    <t>komad</t>
  </si>
  <si>
    <t>1.5.</t>
  </si>
  <si>
    <t>Zaštita postojećih instalacija</t>
  </si>
  <si>
    <t>Zaštita postojećih komunalnih instalacija i priključaka - stavka obuhvaća zaštitu postojećih komunalnih instalacija (dovod vode, odvodnja, energetski kabeli, optički kablovi, plinske instalacije i sl), komplet sa svim veznim (spojnim) pripadajućim elementima u zoni radova, te sav ostali rad, opremu i materijal potreban za izvršenje stavke. Ovom stavkom obuhvaćena je zaštita instalacija sukladno posebnim uvjetima građenja vlasnika instalacije i uz njihov nadzor. Obračun po m1. Prije početka radova, potrebno je dobiti odobrenje od nadzornog inženjera i vlasnika instalacija na sve radove zaštite.</t>
  </si>
  <si>
    <t>Energetski kabeli</t>
  </si>
  <si>
    <t>Vodovodne instalacije</t>
  </si>
  <si>
    <t>UKUPNO:</t>
  </si>
  <si>
    <t>1.6.</t>
  </si>
  <si>
    <t>Probni iskopi</t>
  </si>
  <si>
    <t>Ručni iskop probnih rovova (šliceva) radi utvrđivanja stvarnog položaja postojećih podzemnih instalacija uz nadzor vlasnika istih te eventualna zaštita istih. Točnu lokaciju, raspored i broj kontrolnih rovova odredit će nadzorni inženjer u dogovoru s projektantom i distributerima na osnovi uvida u situacijski plan instalacija kao i temeljem dobivenih informacija od vlasnika istih. Iskop vršiti pažljivo kako ne bi došlo do oštećenja instalacija. Iskopani materijal utovariti u vozilo i odvesti do mjesto oporabe ili zbrinjavanja udaljeno 10-15 km, razastiranjem i planiranjem iskopanog materijala na mjestu oporabe ili zbrinjavanja i zatrpavanje pijeskom iskopanih probnih rovova (šliceva) (uključivo nabavu, dobavu i ugradnju pijeska) ili zatrpavanje materijalom iz iskopa. Sve kontrolne rovove i stanje na terenu upisati u građevinski dnevnik. Obračun po m3</t>
  </si>
  <si>
    <t>m³</t>
  </si>
  <si>
    <t>1.7.</t>
  </si>
  <si>
    <t>Visinsko uklapanje poklopaca</t>
  </si>
  <si>
    <t>Visinsko uklapanje poklopaca sa okvirom postojećih okana i slivnika različitih komunalnih instalacija koji se nalaze u području zahvata. Stavka obuhvaća uklanjanje postojećih lijevano željeznih ili armiranobetonskih poklopaca sa okvirom, popravak oštećenih dijelova okna, betoniranje betonom C30/37 i nabavu, dobavu i ugradnju novog poklopca i slivničke rešetke od lijevanog željeza nosivosti 400 kN na kotu određenu projektom. Obračun je po komadu. Stavka obuhvaća sav potreban rad, materijal i opremu potrebne za potpuno dovršenje stavke.</t>
  </si>
  <si>
    <t>1.8.</t>
  </si>
  <si>
    <t>Strojni iskop</t>
  </si>
  <si>
    <t>Strojni široki iskop tla na trasi, u materijalu kategorije "C". Prema odredbama projekta s utovarom u prijevozno sredstvo. U cijenu uključiti i odvoz višak na deponiju za odlaganje građevinskog otpada koja uključuje i troškove deponiranja građevinskog otpada. Rad se mjeri u kubičnim metrima stvarno iskopanog materijala, mjereno u sraslom stanju, a u jediničnu cijenu uračunati su svi radovi na iskopu materijala sa utovarom u prijevozna sredstva, radovi na uređenju i čišćenju pokosa od labilnih blokova i rastresitog materijala, planiranje iskopanih i susjednih površina. Izvedba, kontrola kakvoće i obračun prema OTU 2-02 ili jednakovrijedno.
Napomena: Dubina iskopa cca 25 cm.</t>
  </si>
  <si>
    <t>1.9.</t>
  </si>
  <si>
    <t>Ugradnja rubnjaka</t>
  </si>
  <si>
    <t>Ugradnja rubnjaka koji su prethodno uklonjeni (na podlozi od betona klase C 16/20) od predgotovljenih betonskih elemenata klase C 35/45, dimenzija 15/25 cm. Postavljanje rubnjaka prema detaljima iz projekta. Obračun je po m1 izvedenog rubnjaka, a u cijeni je uključena izvedba podloge, nabava i doprema predgotovljenih elemenata i betona, privremeno uskladištenje i razvoz, svi prijevozi i prijenosi, priprema podloge, rad na ugradnji s obradom sljubnica, njega betona te sav potreban dodatni rad, oprema i materijal što je potreban za potpuno dovršenje stavke. Izvedba, kontrola kakvoće i obračun prema OTU 3-04.7.1 ili jednakovrijedno</t>
  </si>
  <si>
    <t>1.10.</t>
  </si>
  <si>
    <t>Izrada nosivog sloja</t>
  </si>
  <si>
    <t>Izrada nosivog sloja (Ms≥60 MN/m2) od prirodnog drobljenog kamenog materijala.Nosivi sloj se izračuje na način da se prvi sloj izrađuje debljine 10 cm(najvećeg zrna 63 mm), drugi sloj debljine 10 cm(najvećeg zrna 32 mm) te kao završno je potrebno ugraditi drobljene kamene sitneži 3 cm (granulacije 0/4 mm) kao pripremu za asfaltne slojeve. Zbijanje vršiti u slojevima. U cijenu je uključena nabava i dobava materijala, utovar, prijevoz, i ugradnja (strojno razastiranje, planiranje i zbijanje do traženog modula stišljivosti ili stupnja zbijenosti) na uređenu i preuzetu podlogu. Zahtjevi kvalitete su: stupanj zbijenosti u odnosu na modificirani Proctor: Sz&gt;100% i modul stišljivosti mjeren kružnom pločom Ms &gt;80 MN/m2. Obračun je po m3 ugrađenog materijala u zbijenom stanju. Izvedba, kontrola kakvoće i obračun prema OTU 5-01 ili jednakovrijedno.</t>
  </si>
  <si>
    <t>1.11.</t>
  </si>
  <si>
    <t>Habajući sloj - asfalt</t>
  </si>
  <si>
    <t>Izrada habajućeg sloja za cestu (srednje prometno opterećenje) AC 16 surf 50/70, debljine 5,0 cm.Na mjestu gdje se vrši ugradnja na novi tamponski sloj, potrebno je nanjeti debljinu sloja od 7,0 cm. U cijeni su sadržani svi troškovi nabave materijala, proizvodnje i ugradnje asfaltne mješavine, prijevoz, oprema i sve ostalo što je potrebno za potpuno izvođenje radova. Obračun je po m2 gornje površine stvarno položenog i ugrađenog habajućeg sloja od asfaltbetona sukladno projektu. Izvedba i kontrola kakvoće prema tehničkim svojstvima i zahtjevima za građevne proizvode za proizvodnju asfaltnih mješavina i za asfaltne slojeve kolnika.</t>
  </si>
  <si>
    <t>1.12.</t>
  </si>
  <si>
    <t>Uređenje zelenih površina</t>
  </si>
  <si>
    <t>Uređenje zelenih površina s pripremom tla (fino planiranje, grabljanje i sl.), iskopom, prijevozom i ugradnjom humusa iz pozajmištva koje osigurava izvođač, debljine 20 cm, nabavom, prijevozom i ugradnjom mineralnog gnojiva (10 dkg/m2) i travnate smjese (4,0 dkg/m2), te jednokratnim zalijevanjem. Stavka obuhvaća sav rad, opremu i materijal potreban za uređenje zelenih površina. Obračun po stvarno izvršenim radovima, ovjerenim u građevinskoj knjizi po nadzornom inženjeru.</t>
  </si>
  <si>
    <t>a) Humusni materijal</t>
  </si>
  <si>
    <t>b) Sijanje trave</t>
  </si>
  <si>
    <t>1.13.</t>
  </si>
  <si>
    <t>Prometni znak B02</t>
  </si>
  <si>
    <t>Postavljanje prometnog znaka B02 s retroreflektirajućom folijom klase I, debljine lima 3 mm, 60x60x60 cm. Prometni znakovi postavljaju se prema projektu prometne opreme i signalizacije, a u skladu s važećim Pravilnikom o prometnim znakovima, opremi i signalizaciji na cestama i važećim hrvatskim normama koje reguliraju to područje (HRN EN 12899-1). U cijeni je uključena dobava i montaža, svi prijevozi, prijenosi i skladištenje, sav rad i materijal, te pričvrsni elementi i pribor za ugradnju po uvjetima iz projekta. Obračun je po komadu pričvršćenih znakova. Podloga prometnog znaka izrađuje se od aluminijskog lima sa dvostruko povijenim rubom.</t>
  </si>
  <si>
    <t>RADOVI NISKOGRADNJE UKUPNO:</t>
  </si>
  <si>
    <t>2.</t>
  </si>
  <si>
    <t>VANJSKI RADOVI</t>
  </si>
  <si>
    <t>2.1.</t>
  </si>
  <si>
    <t>Demontaža horizontalnih odvodnih oluka</t>
  </si>
  <si>
    <t>Demontaža postojećih horizontalnih odvodnih oluka na krovištu komplet s kukama za prihvat oluka. Stavka uključuje demontažu i odvoz građevinskog otpada demontiranih oluka na za to ovlaštenu deponiju udaljenosti do 10 km. U cijenu uključiti sav potreban rad i sredstva za rad te sve mjere osiguranja. Obračun po m' demontiranog limarskog elementa.</t>
  </si>
  <si>
    <t>2.2.</t>
  </si>
  <si>
    <t>Demontaža vertikalnih odvodnih oluka</t>
  </si>
  <si>
    <t>Demontaža postojećih vertikalnih odvodnih oluka promjera 110 do 150 mm. Stavka uključuje demontažu i odvoz građevinskog otpada demontiranih oluka na za to ovlaštenu deponiju udaljenosti do 10 km. U cijenu uključiti sav potreban rad i sredstva za rad te sve mjere osiguranja. Obračun po m' demontiranog limarskog elementa.</t>
  </si>
  <si>
    <t>2.3.</t>
  </si>
  <si>
    <t>Horizontalni žlijeb</t>
  </si>
  <si>
    <t>Dobava, izrada i montaža visećeg hor. oluka od plastificiranog pocinčanog lima u boji pokrova deb. 0,65 mm, okrugli presjek 160 mm, ovješenog kukama na krovnu konstrukciju. Stavka uključuje dobavu, izradu i montažu oluka, sa potrebnim priborom za montažu, te spojem na olučne vertikale. Obračun po m´ ugrađenog oluka-komplet
-Standardni završetak žlijeba (desni i lijevi)</t>
  </si>
  <si>
    <t>Horizontalni oluk</t>
  </si>
  <si>
    <t>2.4.</t>
  </si>
  <si>
    <t>Vertikalni oluci</t>
  </si>
  <si>
    <t>Izrada i montaža vertikalnih oluka od plastificiranog pocinčanog lima u boji pokrova deb. 0,65 mm, okrugli 100. Stavka uključuje dobavu, izradu i montažu lima, te potrebne vijke i pribor za montažu i pričvršćenje oluka te sva potrebna spajanja, uključivo sa lukovima, vratovima, vodolovnim grlima i dr. Donji dio oluka u visini 2,0 izvesti od cijevi PVC SN 8 DN 125 mm, sa revizijom, T-komadom s čepom. Obračun po m´ ugrađenog oluka-komplet.</t>
  </si>
  <si>
    <t>100 mm</t>
  </si>
  <si>
    <t>2.5.</t>
  </si>
  <si>
    <t>Opšav spoja krov škole-spojni hodnik</t>
  </si>
  <si>
    <t>Opšav izvesti iz plastificiranog pocinčanog lima (boju uskladiti sa pokrovom) debljine 0,55 mm razvijene širine do 100 cm. Lim se izvodi na spoju kosog krova škole spojnog hodnika prema sportskoj dvorani. Izvođač treba izraditi skicu izvedbe detalja limarije te istu dostaviti Nadzoru na odobrenje. Stavka obuhvaća izradu, dobavu, ugradnju, potrebnu radnu skelu, sav potreban rad i materijal sa svim spojnim sredstvima. Obračun po metru izvedenog opšava. Prije izvedbe opšava uzeti mjere na licu mjesta.</t>
  </si>
  <si>
    <t>razvijena širina do 100 cm</t>
  </si>
  <si>
    <t>VANJSKI RADOVI UKUPNO:</t>
  </si>
  <si>
    <t>REKAPITULACIJA</t>
  </si>
  <si>
    <t>UKUPNO</t>
  </si>
  <si>
    <t>PDV (25%)</t>
  </si>
  <si>
    <t>SVEUKUPNO</t>
  </si>
  <si>
    <t>Radovi niskogradnje uz OSNOVNU ŠKOLU JOSIP KOZARAC SLAVONSKI ŠAMAC</t>
  </si>
  <si>
    <t>Potpis i pečat odgovorne osobe</t>
  </si>
  <si>
    <t>M.P.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</si>
</sst>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1]"/>
  </numFmts>
  <fonts count="7" x14ac:knownFonts="1">
    <font>
      <sz val="11"/>
      <color rgb="FF000000"/>
      <name val="Calibri"/>
      <family val="2"/>
    </font>
    <font>
      <sz val="9"/>
      <color rgb="FF000000"/>
      <name val="Calibri"/>
      <family val="2"/>
    </font>
    <font>
      <b/>
      <sz val="14"/>
      <color rgb="FF000000"/>
      <name val="Calibri"/>
      <family val="2"/>
    </font>
    <font>
      <b/>
      <sz val="11"/>
      <color rgb="FF000000"/>
      <name val="Calibri"/>
      <family val="2"/>
    </font>
    <font>
      <b/>
      <sz val="9"/>
      <color rgb="FF000000"/>
      <name val="Calibri"/>
      <family val="2"/>
    </font>
    <font>
      <b/>
      <sz val="12"/>
      <color rgb="FF000000"/>
      <name val="Calibri"/>
      <family val="2"/>
    </font>
    <font>
      <b/>
      <sz val="10"/>
      <color rgb="FF000000"/>
      <name val="Calibri"/>
      <family val="2"/>
    </font>
  </fonts>
  <fills count="5">
    <fill>
      <patternFill patternType="none"/>
    </fill>
    <fill>
      <patternFill patternType="gray125"/>
    </fill>
    <fill>
      <patternFill patternType="solid">
        <fgColor rgb="FFA0A0A0"/>
      </patternFill>
    </fill>
    <fill>
      <patternFill patternType="solid">
        <fgColor rgb="FFB4B4B4"/>
      </patternFill>
    </fill>
    <fill>
      <patternFill patternType="solid">
        <fgColor rgb="FFD3D3D3"/>
      </patternFill>
    </fill>
  </fills>
  <borders count="1">
    <border>
      <left/>
      <right/>
      <top/>
      <bottom/>
      <diagonal/>
    </border>
  </borders>
  <cellStyleXfs count="1">
    <xf numFmtId="0" fontId="0" fillId="0" borderId="0" applyBorder="0"/>
  </cellStyleXfs>
  <cellXfs count="31">
    <xf numFmtId="0" fontId="0" fillId="0" borderId="0" xfId="0"/>
    <xf numFmtId="0" fontId="4" fillId="3" borderId="0" xfId="0" applyFont="1" applyFill="1"/>
    <xf numFmtId="0" fontId="1" fillId="0" borderId="0" xfId="0" applyFont="1"/>
    <xf numFmtId="0" fontId="3" fillId="0" borderId="0" xfId="0" applyFont="1"/>
    <xf numFmtId="0" fontId="2" fillId="2" borderId="0" xfId="0" applyFont="1" applyFill="1"/>
    <xf numFmtId="0" fontId="1" fillId="0" borderId="0" xfId="0" applyFont="1" applyAlignment="1">
      <alignment horizontal="justify" vertical="top" wrapText="1"/>
    </xf>
    <xf numFmtId="0" fontId="1" fillId="0" borderId="0" xfId="0" applyFont="1" applyAlignment="1">
      <alignment wrapText="1"/>
    </xf>
    <xf numFmtId="0" fontId="1" fillId="0" borderId="0" xfId="0" applyFont="1" applyAlignment="1">
      <alignment horizontal="center"/>
    </xf>
    <xf numFmtId="0" fontId="4" fillId="4" borderId="0" xfId="0" applyFont="1" applyFill="1" applyAlignment="1">
      <alignment horizontal="center" vertical="center" wrapText="1"/>
    </xf>
    <xf numFmtId="0" fontId="1" fillId="0" borderId="0" xfId="0" applyFont="1" applyAlignment="1">
      <alignment vertical="top"/>
    </xf>
    <xf numFmtId="0" fontId="4" fillId="0" borderId="0" xfId="0" applyFont="1" applyAlignment="1">
      <alignment wrapText="1"/>
    </xf>
    <xf numFmtId="0" fontId="1" fillId="0" borderId="0" xfId="0" applyFont="1" applyAlignment="1">
      <alignment horizontal="justify" wrapText="1"/>
    </xf>
    <xf numFmtId="4" fontId="1" fillId="0" borderId="0" xfId="0" applyNumberFormat="1" applyFont="1"/>
    <xf numFmtId="164" fontId="1" fillId="0" borderId="0" xfId="0" applyNumberFormat="1" applyFont="1" applyProtection="1">
      <protection locked="0"/>
    </xf>
    <xf numFmtId="164" fontId="1" fillId="0" borderId="0" xfId="0" applyNumberFormat="1" applyFont="1"/>
    <xf numFmtId="0" fontId="1" fillId="0" borderId="0" xfId="0" applyFont="1" applyAlignment="1">
      <alignment horizontal="right"/>
    </xf>
    <xf numFmtId="164" fontId="4" fillId="3" borderId="0" xfId="0" applyNumberFormat="1" applyFont="1" applyFill="1"/>
    <xf numFmtId="0" fontId="5" fillId="2" borderId="0" xfId="0" applyFont="1" applyFill="1"/>
    <xf numFmtId="0" fontId="4" fillId="0" borderId="0" xfId="0" applyFont="1" applyAlignment="1">
      <alignment horizontal="right"/>
    </xf>
    <xf numFmtId="0" fontId="4" fillId="0" borderId="0" xfId="0" applyFont="1"/>
    <xf numFmtId="164" fontId="4" fillId="0" borderId="0" xfId="0" applyNumberFormat="1" applyFont="1"/>
    <xf numFmtId="0" fontId="6" fillId="2" borderId="0" xfId="0" applyFont="1" applyFill="1"/>
    <xf numFmtId="0" fontId="6" fillId="2" borderId="0" xfId="0" applyFont="1" applyFill="1" applyAlignment="1">
      <alignment horizontal="right"/>
    </xf>
    <xf numFmtId="164" fontId="6" fillId="2" borderId="0" xfId="0" applyNumberFormat="1" applyFont="1" applyFill="1" applyAlignment="1">
      <alignment horizontal="right"/>
    </xf>
    <xf numFmtId="0" fontId="2" fillId="0" borderId="0" xfId="0" applyFont="1"/>
    <xf numFmtId="0" fontId="1" fillId="0" borderId="0" xfId="0" applyFont="1"/>
    <xf numFmtId="0" fontId="4" fillId="3" borderId="0" xfId="0" applyFont="1" applyFill="1" applyAlignment="1">
      <alignment wrapText="1"/>
    </xf>
    <xf numFmtId="0" fontId="4" fillId="3" borderId="0" xfId="0" applyFont="1" applyFill="1" applyAlignment="1">
      <alignment horizontal="center"/>
    </xf>
    <xf numFmtId="0" fontId="4" fillId="3" borderId="0" xfId="0" applyFont="1" applyFill="1"/>
    <xf numFmtId="0" fontId="1" fillId="0" borderId="0" xfId="0" applyFont="1" applyAlignment="1">
      <alignment horizontal="center"/>
    </xf>
    <xf numFmtId="0" fontId="1" fillId="0" borderId="0" xfId="0" applyFont="1" applyAlignment="1">
      <alignment horizontal="center" vertical="center" wrapText="1"/>
    </xf>
  </cellXfs>
  <cellStyles count="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4"/>
  <sheetViews>
    <sheetView workbookViewId="0">
      <selection sqref="A1:B1"/>
    </sheetView>
  </sheetViews>
  <sheetFormatPr defaultColWidth="9.140625" defaultRowHeight="12" x14ac:dyDescent="0.2"/>
  <cols>
    <col min="1" max="1" width="35.7109375" style="2" customWidth="1"/>
    <col min="2" max="2" width="53.7109375" style="2" customWidth="1"/>
    <col min="3" max="3" width="9.140625" style="2" customWidth="1"/>
    <col min="4" max="16384" width="9.140625" style="2"/>
  </cols>
  <sheetData>
    <row r="1" spans="1:2" x14ac:dyDescent="0.2">
      <c r="A1" s="29" t="s">
        <v>87</v>
      </c>
      <c r="B1" s="29"/>
    </row>
    <row r="2" spans="1:2" ht="18.75" x14ac:dyDescent="0.3">
      <c r="A2" s="24" t="s">
        <v>0</v>
      </c>
      <c r="B2" s="25"/>
    </row>
    <row r="3" spans="1:2" ht="15" x14ac:dyDescent="0.25">
      <c r="B3" s="3"/>
    </row>
    <row r="4" spans="1:2" ht="15" x14ac:dyDescent="0.25">
      <c r="B4" s="3"/>
    </row>
  </sheetData>
  <sheetProtection formatColumns="0" formatRows="0"/>
  <mergeCells count="2">
    <mergeCell ref="A2:B2"/>
    <mergeCell ref="A1:B1"/>
  </mergeCells>
  <pageMargins left="0.6" right="0.6" top="0.75" bottom="0.75" header="0.3" footer="0.3"/>
  <pageSetup paperSize="9"/>
  <headerFooter>
    <oddHeader>&amp;L&amp;"-,Regular"&amp;8INGRI d.o.o.</oddHeader>
    <evenHeader>&amp;L&amp;"-,Regular"&amp;8INGRI d.o.o.</evenHeader>
    <firstHeader>&amp;L&amp;"-,Regular"&amp;8INGRI d.o.o.</first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D16"/>
  <sheetViews>
    <sheetView workbookViewId="0">
      <selection activeCell="B1" sqref="B1:D1"/>
    </sheetView>
  </sheetViews>
  <sheetFormatPr defaultColWidth="9.140625" defaultRowHeight="12" x14ac:dyDescent="0.2"/>
  <cols>
    <col min="1" max="1" width="3.7109375" style="2" customWidth="1"/>
    <col min="2" max="2" width="7.7109375" style="2" customWidth="1"/>
    <col min="3" max="3" width="53.7109375" style="2" customWidth="1"/>
    <col min="4" max="4" width="24.7109375" style="2" customWidth="1"/>
    <col min="5" max="5" width="9.140625" style="2" customWidth="1"/>
    <col min="6" max="16384" width="9.140625" style="2"/>
  </cols>
  <sheetData>
    <row r="1" spans="2:4" x14ac:dyDescent="0.2">
      <c r="B1" s="29" t="s">
        <v>87</v>
      </c>
      <c r="C1" s="29"/>
      <c r="D1" s="29"/>
    </row>
    <row r="2" spans="2:4" ht="15.75" x14ac:dyDescent="0.25">
      <c r="B2" s="17"/>
      <c r="C2" s="17" t="s">
        <v>0</v>
      </c>
      <c r="D2" s="17"/>
    </row>
    <row r="4" spans="2:4" ht="15.75" x14ac:dyDescent="0.25">
      <c r="B4" s="17"/>
      <c r="C4" s="17" t="s">
        <v>83</v>
      </c>
      <c r="D4" s="17"/>
    </row>
    <row r="6" spans="2:4" x14ac:dyDescent="0.2">
      <c r="B6" s="18" t="s">
        <v>4</v>
      </c>
      <c r="C6" s="19" t="s">
        <v>5</v>
      </c>
      <c r="D6" s="20">
        <f>'1. RADOVI NISKOGRADNJE'!F64</f>
        <v>0</v>
      </c>
    </row>
    <row r="7" spans="2:4" x14ac:dyDescent="0.2">
      <c r="B7" s="18" t="s">
        <v>62</v>
      </c>
      <c r="C7" s="19" t="s">
        <v>63</v>
      </c>
      <c r="D7" s="20">
        <f>'2. VANJSKI RADOVI'!F28</f>
        <v>0</v>
      </c>
    </row>
    <row r="8" spans="2:4" ht="12.75" x14ac:dyDescent="0.2">
      <c r="B8" s="21"/>
      <c r="C8" s="22" t="s">
        <v>84</v>
      </c>
      <c r="D8" s="23">
        <f>SUM(D6,D7)</f>
        <v>0</v>
      </c>
    </row>
    <row r="9" spans="2:4" ht="12.75" x14ac:dyDescent="0.2">
      <c r="B9" s="21"/>
      <c r="C9" s="22" t="s">
        <v>85</v>
      </c>
      <c r="D9" s="23">
        <f>ROUND(D8*25/100,2)</f>
        <v>0</v>
      </c>
    </row>
    <row r="10" spans="2:4" ht="12.75" x14ac:dyDescent="0.2">
      <c r="B10" s="21"/>
      <c r="C10" s="22" t="s">
        <v>86</v>
      </c>
      <c r="D10" s="23">
        <f>D8+D9</f>
        <v>0</v>
      </c>
    </row>
    <row r="13" spans="2:4" x14ac:dyDescent="0.2">
      <c r="C13" s="30" t="s">
        <v>88</v>
      </c>
    </row>
    <row r="14" spans="2:4" x14ac:dyDescent="0.2">
      <c r="C14" s="30"/>
    </row>
    <row r="15" spans="2:4" x14ac:dyDescent="0.2">
      <c r="C15" s="30"/>
    </row>
    <row r="16" spans="2:4" x14ac:dyDescent="0.2">
      <c r="C16" s="30" t="s">
        <v>89</v>
      </c>
    </row>
  </sheetData>
  <sheetProtection formatColumns="0" formatRows="0"/>
  <mergeCells count="1">
    <mergeCell ref="B1:D1"/>
  </mergeCells>
  <pageMargins left="0.6" right="0.6" top="0.75" bottom="0.75" header="0.3" footer="0.3"/>
  <pageSetup paperSize="9"/>
  <headerFooter>
    <oddHeader>&amp;L&amp;"-,Regular"&amp;12INGRI d.o.o.</oddHeader>
    <evenHeader>&amp;L&amp;"-,Regular"&amp;12INGRI d.o.o.</evenHeader>
    <firstHeader>&amp;L&amp;"-,Regular"&amp;12INGRI d.o.o.</first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7"/>
  <sheetViews>
    <sheetView workbookViewId="0">
      <selection sqref="A1:C1"/>
    </sheetView>
  </sheetViews>
  <sheetFormatPr defaultColWidth="9.140625" defaultRowHeight="12" x14ac:dyDescent="0.2"/>
  <cols>
    <col min="1" max="1" width="3.7109375" style="2" customWidth="1"/>
    <col min="2" max="2" width="81.7109375" style="2" customWidth="1"/>
    <col min="3" max="3" width="3.7109375" style="2" customWidth="1"/>
    <col min="4" max="4" width="9.140625" style="2" customWidth="1"/>
    <col min="5" max="16384" width="9.140625" style="2"/>
  </cols>
  <sheetData>
    <row r="1" spans="1:3" x14ac:dyDescent="0.2">
      <c r="A1" s="29" t="s">
        <v>87</v>
      </c>
      <c r="B1" s="29"/>
      <c r="C1" s="29"/>
    </row>
    <row r="2" spans="1:3" ht="18.75" x14ac:dyDescent="0.3">
      <c r="A2" s="4"/>
      <c r="B2" s="4" t="s">
        <v>0</v>
      </c>
      <c r="C2" s="4"/>
    </row>
    <row r="4" spans="1:3" ht="18.75" x14ac:dyDescent="0.3">
      <c r="A4" s="4"/>
      <c r="B4" s="4" t="s">
        <v>1</v>
      </c>
      <c r="C4" s="4"/>
    </row>
    <row r="6" spans="1:3" ht="348" x14ac:dyDescent="0.2">
      <c r="B6" s="5" t="s">
        <v>2</v>
      </c>
    </row>
    <row r="7" spans="1:3" ht="204" x14ac:dyDescent="0.2">
      <c r="B7" s="5" t="s">
        <v>3</v>
      </c>
    </row>
  </sheetData>
  <sheetProtection formatColumns="0" formatRows="0"/>
  <mergeCells count="1">
    <mergeCell ref="A1:C1"/>
  </mergeCells>
  <pageMargins left="0.6" right="0.6" top="0.75" bottom="0.75" header="0.3" footer="0.3"/>
  <pageSetup paperSize="9"/>
  <headerFooter>
    <oddHeader>&amp;L&amp;"-,Regular"&amp;8INGRI d.o.o.</oddHeader>
    <evenHeader>&amp;L&amp;"-,Regular"&amp;8INGRI d.o.o.</evenHeader>
    <firstHeader>&amp;L&amp;"-,Regular"&amp;8INGRI d.o.o.</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F70"/>
  <sheetViews>
    <sheetView workbookViewId="0">
      <selection activeCell="A2" sqref="A2:F2"/>
    </sheetView>
  </sheetViews>
  <sheetFormatPr defaultColWidth="9.140625" defaultRowHeight="12" x14ac:dyDescent="0.2"/>
  <cols>
    <col min="1" max="1" width="9.7109375" style="2" customWidth="1"/>
    <col min="2" max="2" width="37.7109375" style="6" customWidth="1"/>
    <col min="3" max="3" width="7.7109375" style="7" customWidth="1"/>
    <col min="4" max="5" width="10.7109375" style="2" customWidth="1"/>
    <col min="6" max="6" width="12.7109375" style="2" customWidth="1"/>
    <col min="7" max="7" width="9.140625" style="2" customWidth="1"/>
    <col min="8" max="16384" width="9.140625" style="2"/>
  </cols>
  <sheetData>
    <row r="2" spans="1:6" x14ac:dyDescent="0.2">
      <c r="A2" s="29" t="s">
        <v>87</v>
      </c>
      <c r="B2" s="29"/>
      <c r="C2" s="29"/>
      <c r="D2" s="29"/>
      <c r="E2" s="29"/>
      <c r="F2" s="29"/>
    </row>
    <row r="4" spans="1:6" x14ac:dyDescent="0.2">
      <c r="A4" s="1" t="s">
        <v>4</v>
      </c>
      <c r="B4" s="26" t="s">
        <v>5</v>
      </c>
      <c r="C4" s="27"/>
      <c r="D4" s="28"/>
      <c r="E4" s="28"/>
      <c r="F4" s="28"/>
    </row>
    <row r="6" spans="1:6" ht="30" customHeight="1" x14ac:dyDescent="0.2">
      <c r="A6" s="8" t="s">
        <v>6</v>
      </c>
      <c r="B6" s="8" t="s">
        <v>7</v>
      </c>
      <c r="C6" s="8" t="s">
        <v>8</v>
      </c>
      <c r="D6" s="8" t="s">
        <v>9</v>
      </c>
      <c r="E6" s="8" t="s">
        <v>10</v>
      </c>
      <c r="F6" s="8" t="s">
        <v>11</v>
      </c>
    </row>
    <row r="8" spans="1:6" x14ac:dyDescent="0.2">
      <c r="A8" s="9" t="s">
        <v>12</v>
      </c>
      <c r="B8" s="10" t="s">
        <v>13</v>
      </c>
    </row>
    <row r="9" spans="1:6" ht="216" x14ac:dyDescent="0.2">
      <c r="B9" s="5" t="s">
        <v>14</v>
      </c>
    </row>
    <row r="10" spans="1:6" x14ac:dyDescent="0.2">
      <c r="B10" s="11" t="s">
        <v>15</v>
      </c>
      <c r="C10" s="7" t="s">
        <v>16</v>
      </c>
      <c r="D10" s="12">
        <v>600</v>
      </c>
      <c r="E10" s="13"/>
      <c r="F10" s="14">
        <f>ROUND(D10*E10,2)</f>
        <v>0</v>
      </c>
    </row>
    <row r="12" spans="1:6" x14ac:dyDescent="0.2">
      <c r="A12" s="9" t="s">
        <v>17</v>
      </c>
      <c r="B12" s="10" t="s">
        <v>18</v>
      </c>
    </row>
    <row r="13" spans="1:6" ht="120" x14ac:dyDescent="0.2">
      <c r="B13" s="5" t="s">
        <v>19</v>
      </c>
    </row>
    <row r="14" spans="1:6" x14ac:dyDescent="0.2">
      <c r="B14" s="11" t="s">
        <v>15</v>
      </c>
      <c r="C14" s="7" t="s">
        <v>20</v>
      </c>
      <c r="D14" s="12">
        <v>200</v>
      </c>
      <c r="E14" s="13"/>
      <c r="F14" s="14">
        <f>ROUND(D14*E14,2)</f>
        <v>0</v>
      </c>
    </row>
    <row r="16" spans="1:6" x14ac:dyDescent="0.2">
      <c r="A16" s="9" t="s">
        <v>21</v>
      </c>
      <c r="B16" s="10" t="s">
        <v>22</v>
      </c>
    </row>
    <row r="17" spans="1:6" ht="96" x14ac:dyDescent="0.2">
      <c r="B17" s="5" t="s">
        <v>23</v>
      </c>
    </row>
    <row r="18" spans="1:6" x14ac:dyDescent="0.2">
      <c r="B18" s="11" t="s">
        <v>15</v>
      </c>
      <c r="C18" s="7" t="s">
        <v>20</v>
      </c>
      <c r="D18" s="12">
        <v>30</v>
      </c>
      <c r="E18" s="13"/>
      <c r="F18" s="14">
        <f>ROUND(D18*E18,2)</f>
        <v>0</v>
      </c>
    </row>
    <row r="20" spans="1:6" x14ac:dyDescent="0.2">
      <c r="A20" s="9" t="s">
        <v>24</v>
      </c>
      <c r="B20" s="10" t="s">
        <v>25</v>
      </c>
    </row>
    <row r="21" spans="1:6" ht="132" x14ac:dyDescent="0.2">
      <c r="B21" s="5" t="s">
        <v>26</v>
      </c>
    </row>
    <row r="22" spans="1:6" x14ac:dyDescent="0.2">
      <c r="B22" s="11" t="s">
        <v>15</v>
      </c>
      <c r="C22" s="7" t="s">
        <v>27</v>
      </c>
      <c r="D22" s="12">
        <v>50</v>
      </c>
      <c r="E22" s="13"/>
      <c r="F22" s="14">
        <f>ROUND(D22*E22,2)</f>
        <v>0</v>
      </c>
    </row>
    <row r="24" spans="1:6" x14ac:dyDescent="0.2">
      <c r="A24" s="9" t="s">
        <v>28</v>
      </c>
      <c r="B24" s="10" t="s">
        <v>29</v>
      </c>
    </row>
    <row r="25" spans="1:6" ht="180" x14ac:dyDescent="0.2">
      <c r="B25" s="5" t="s">
        <v>30</v>
      </c>
    </row>
    <row r="26" spans="1:6" x14ac:dyDescent="0.2">
      <c r="B26" s="11" t="s">
        <v>31</v>
      </c>
      <c r="C26" s="7" t="s">
        <v>20</v>
      </c>
      <c r="D26" s="12">
        <v>15</v>
      </c>
      <c r="E26" s="13"/>
      <c r="F26" s="14">
        <f>ROUND(D26*E26,2)</f>
        <v>0</v>
      </c>
    </row>
    <row r="27" spans="1:6" x14ac:dyDescent="0.2">
      <c r="B27" s="11" t="s">
        <v>32</v>
      </c>
      <c r="C27" s="7" t="s">
        <v>20</v>
      </c>
      <c r="D27" s="12">
        <v>15</v>
      </c>
      <c r="E27" s="13"/>
      <c r="F27" s="14">
        <f>ROUND(D27*E27,2)</f>
        <v>0</v>
      </c>
    </row>
    <row r="28" spans="1:6" x14ac:dyDescent="0.2">
      <c r="E28" s="15" t="s">
        <v>33</v>
      </c>
      <c r="F28" s="14">
        <f>SUM(F26:F27)</f>
        <v>0</v>
      </c>
    </row>
    <row r="30" spans="1:6" x14ac:dyDescent="0.2">
      <c r="A30" s="9" t="s">
        <v>34</v>
      </c>
      <c r="B30" s="10" t="s">
        <v>35</v>
      </c>
    </row>
    <row r="31" spans="1:6" ht="240" x14ac:dyDescent="0.2">
      <c r="B31" s="5" t="s">
        <v>36</v>
      </c>
    </row>
    <row r="32" spans="1:6" x14ac:dyDescent="0.2">
      <c r="B32" s="11" t="s">
        <v>15</v>
      </c>
      <c r="C32" s="7" t="s">
        <v>37</v>
      </c>
      <c r="D32" s="12">
        <v>1</v>
      </c>
      <c r="E32" s="13"/>
      <c r="F32" s="14">
        <f>ROUND(D32*E32,2)</f>
        <v>0</v>
      </c>
    </row>
    <row r="34" spans="1:6" x14ac:dyDescent="0.2">
      <c r="A34" s="9" t="s">
        <v>38</v>
      </c>
      <c r="B34" s="10" t="s">
        <v>39</v>
      </c>
    </row>
    <row r="35" spans="1:6" ht="168" x14ac:dyDescent="0.2">
      <c r="B35" s="5" t="s">
        <v>40</v>
      </c>
    </row>
    <row r="36" spans="1:6" x14ac:dyDescent="0.2">
      <c r="B36" s="11" t="s">
        <v>15</v>
      </c>
      <c r="C36" s="7" t="s">
        <v>27</v>
      </c>
      <c r="D36" s="12">
        <v>3</v>
      </c>
      <c r="E36" s="13"/>
      <c r="F36" s="14">
        <f>ROUND(D36*E36,2)</f>
        <v>0</v>
      </c>
    </row>
    <row r="38" spans="1:6" x14ac:dyDescent="0.2">
      <c r="A38" s="9" t="s">
        <v>41</v>
      </c>
      <c r="B38" s="10" t="s">
        <v>42</v>
      </c>
    </row>
    <row r="39" spans="1:6" ht="192" x14ac:dyDescent="0.2">
      <c r="B39" s="5" t="s">
        <v>43</v>
      </c>
    </row>
    <row r="40" spans="1:6" x14ac:dyDescent="0.2">
      <c r="B40" s="11" t="s">
        <v>15</v>
      </c>
      <c r="C40" s="7" t="s">
        <v>37</v>
      </c>
      <c r="D40" s="12">
        <v>155</v>
      </c>
      <c r="E40" s="13"/>
      <c r="F40" s="14">
        <f>ROUND(D40*E40,2)</f>
        <v>0</v>
      </c>
    </row>
    <row r="42" spans="1:6" x14ac:dyDescent="0.2">
      <c r="A42" s="9" t="s">
        <v>44</v>
      </c>
      <c r="B42" s="10" t="s">
        <v>45</v>
      </c>
    </row>
    <row r="43" spans="1:6" ht="192" x14ac:dyDescent="0.2">
      <c r="B43" s="5" t="s">
        <v>46</v>
      </c>
    </row>
    <row r="44" spans="1:6" x14ac:dyDescent="0.2">
      <c r="B44" s="11" t="s">
        <v>15</v>
      </c>
      <c r="C44" s="7" t="s">
        <v>20</v>
      </c>
      <c r="D44" s="12">
        <v>50</v>
      </c>
      <c r="E44" s="13"/>
      <c r="F44" s="14">
        <f>ROUND(D44*E44,2)</f>
        <v>0</v>
      </c>
    </row>
    <row r="46" spans="1:6" x14ac:dyDescent="0.2">
      <c r="A46" s="9" t="s">
        <v>47</v>
      </c>
      <c r="B46" s="10" t="s">
        <v>48</v>
      </c>
    </row>
    <row r="47" spans="1:6" ht="252" x14ac:dyDescent="0.2">
      <c r="B47" s="5" t="s">
        <v>49</v>
      </c>
    </row>
    <row r="48" spans="1:6" x14ac:dyDescent="0.2">
      <c r="B48" s="11" t="s">
        <v>15</v>
      </c>
      <c r="C48" s="7" t="s">
        <v>37</v>
      </c>
      <c r="D48" s="12">
        <v>130</v>
      </c>
      <c r="E48" s="13"/>
      <c r="F48" s="14">
        <f>ROUND(D48*E48,2)</f>
        <v>0</v>
      </c>
    </row>
    <row r="50" spans="1:6" x14ac:dyDescent="0.2">
      <c r="A50" s="9" t="s">
        <v>50</v>
      </c>
      <c r="B50" s="10" t="s">
        <v>51</v>
      </c>
    </row>
    <row r="51" spans="1:6" ht="180" x14ac:dyDescent="0.2">
      <c r="B51" s="5" t="s">
        <v>52</v>
      </c>
    </row>
    <row r="52" spans="1:6" x14ac:dyDescent="0.2">
      <c r="B52" s="11" t="s">
        <v>15</v>
      </c>
      <c r="C52" s="7" t="s">
        <v>16</v>
      </c>
      <c r="D52" s="12">
        <v>650</v>
      </c>
      <c r="E52" s="13"/>
      <c r="F52" s="14">
        <f>ROUND(D52*E52,2)</f>
        <v>0</v>
      </c>
    </row>
    <row r="54" spans="1:6" x14ac:dyDescent="0.2">
      <c r="A54" s="9" t="s">
        <v>53</v>
      </c>
      <c r="B54" s="10" t="s">
        <v>54</v>
      </c>
    </row>
    <row r="55" spans="1:6" ht="144" x14ac:dyDescent="0.2">
      <c r="B55" s="5" t="s">
        <v>55</v>
      </c>
    </row>
    <row r="56" spans="1:6" x14ac:dyDescent="0.2">
      <c r="B56" s="11" t="s">
        <v>56</v>
      </c>
      <c r="C56" s="7" t="s">
        <v>16</v>
      </c>
      <c r="D56" s="12">
        <v>100</v>
      </c>
      <c r="E56" s="13"/>
      <c r="F56" s="14">
        <f>ROUND(D56*E56,2)</f>
        <v>0</v>
      </c>
    </row>
    <row r="57" spans="1:6" x14ac:dyDescent="0.2">
      <c r="B57" s="11" t="s">
        <v>57</v>
      </c>
      <c r="C57" s="7" t="s">
        <v>16</v>
      </c>
      <c r="D57" s="12">
        <v>100</v>
      </c>
      <c r="E57" s="13"/>
      <c r="F57" s="14">
        <f>ROUND(D57*E57,2)</f>
        <v>0</v>
      </c>
    </row>
    <row r="58" spans="1:6" x14ac:dyDescent="0.2">
      <c r="E58" s="15" t="s">
        <v>33</v>
      </c>
      <c r="F58" s="14">
        <f>SUM(F56:F57)</f>
        <v>0</v>
      </c>
    </row>
    <row r="60" spans="1:6" x14ac:dyDescent="0.2">
      <c r="A60" s="9" t="s">
        <v>58</v>
      </c>
      <c r="B60" s="10" t="s">
        <v>59</v>
      </c>
    </row>
    <row r="61" spans="1:6" ht="192" x14ac:dyDescent="0.2">
      <c r="B61" s="5" t="s">
        <v>60</v>
      </c>
    </row>
    <row r="62" spans="1:6" x14ac:dyDescent="0.2">
      <c r="B62" s="11" t="s">
        <v>15</v>
      </c>
      <c r="C62" s="7" t="s">
        <v>27</v>
      </c>
      <c r="D62" s="12">
        <v>1</v>
      </c>
      <c r="E62" s="13"/>
      <c r="F62" s="14">
        <f>ROUND(D62*E62,2)</f>
        <v>0</v>
      </c>
    </row>
    <row r="64" spans="1:6" x14ac:dyDescent="0.2">
      <c r="A64" s="1" t="s">
        <v>4</v>
      </c>
      <c r="B64" s="26" t="s">
        <v>61</v>
      </c>
      <c r="C64" s="27"/>
      <c r="D64" s="28"/>
      <c r="E64" s="28"/>
      <c r="F64" s="16">
        <f>SUM(F10,F14,F18,F22,F28,F32,F36,F40,F44,F48,F52,F58,F62)</f>
        <v>0</v>
      </c>
    </row>
    <row r="67" spans="2:2" x14ac:dyDescent="0.2">
      <c r="B67" s="30" t="s">
        <v>88</v>
      </c>
    </row>
    <row r="68" spans="2:2" x14ac:dyDescent="0.2">
      <c r="B68" s="30"/>
    </row>
    <row r="69" spans="2:2" x14ac:dyDescent="0.2">
      <c r="B69" s="30"/>
    </row>
    <row r="70" spans="2:2" x14ac:dyDescent="0.2">
      <c r="B70" s="30" t="s">
        <v>89</v>
      </c>
    </row>
  </sheetData>
  <sheetProtection formatColumns="0" formatRows="0"/>
  <mergeCells count="3">
    <mergeCell ref="B4:F4"/>
    <mergeCell ref="B64:E64"/>
    <mergeCell ref="A2:F2"/>
  </mergeCells>
  <pageMargins left="0.6" right="0.6" top="0.75" bottom="0.75" header="0.3" footer="0.3"/>
  <pageSetup paperSize="9"/>
  <headerFooter>
    <oddHeader>&amp;L&amp;"-,Regular"&amp;8INGRI d.o.o.</oddHeader>
    <evenHeader>&amp;L&amp;"-,Regular"&amp;8INGRI d.o.o.</evenHeader>
    <firstHeader>&amp;L&amp;"-,Regular"&amp;8INGRI d.o.o.</first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F34"/>
  <sheetViews>
    <sheetView tabSelected="1" workbookViewId="0">
      <selection activeCell="F11" sqref="F11"/>
    </sheetView>
  </sheetViews>
  <sheetFormatPr defaultColWidth="9.140625" defaultRowHeight="12" x14ac:dyDescent="0.2"/>
  <cols>
    <col min="1" max="1" width="9.7109375" style="2" customWidth="1"/>
    <col min="2" max="2" width="37.7109375" style="6" customWidth="1"/>
    <col min="3" max="3" width="7.7109375" style="7" customWidth="1"/>
    <col min="4" max="5" width="10.7109375" style="2" customWidth="1"/>
    <col min="6" max="6" width="12.7109375" style="2" customWidth="1"/>
    <col min="7" max="7" width="9.140625" style="2" customWidth="1"/>
    <col min="8" max="16384" width="9.140625" style="2"/>
  </cols>
  <sheetData>
    <row r="2" spans="1:6" x14ac:dyDescent="0.2">
      <c r="A2" s="29" t="s">
        <v>87</v>
      </c>
      <c r="B2" s="29"/>
      <c r="C2" s="29"/>
      <c r="D2" s="29"/>
      <c r="E2" s="29"/>
      <c r="F2" s="29"/>
    </row>
    <row r="4" spans="1:6" x14ac:dyDescent="0.2">
      <c r="A4" s="1" t="s">
        <v>62</v>
      </c>
      <c r="B4" s="26" t="s">
        <v>63</v>
      </c>
      <c r="C4" s="27"/>
      <c r="D4" s="28"/>
      <c r="E4" s="28"/>
      <c r="F4" s="28"/>
    </row>
    <row r="6" spans="1:6" ht="30" customHeight="1" x14ac:dyDescent="0.2">
      <c r="A6" s="8" t="s">
        <v>6</v>
      </c>
      <c r="B6" s="8" t="s">
        <v>7</v>
      </c>
      <c r="C6" s="8" t="s">
        <v>8</v>
      </c>
      <c r="D6" s="8" t="s">
        <v>9</v>
      </c>
      <c r="E6" s="8" t="s">
        <v>10</v>
      </c>
      <c r="F6" s="8" t="s">
        <v>11</v>
      </c>
    </row>
    <row r="8" spans="1:6" x14ac:dyDescent="0.2">
      <c r="A8" s="9" t="s">
        <v>64</v>
      </c>
      <c r="B8" s="10" t="s">
        <v>65</v>
      </c>
    </row>
    <row r="9" spans="1:6" ht="108" x14ac:dyDescent="0.2">
      <c r="B9" s="5" t="s">
        <v>66</v>
      </c>
    </row>
    <row r="10" spans="1:6" x14ac:dyDescent="0.2">
      <c r="B10" s="11" t="s">
        <v>15</v>
      </c>
      <c r="C10" s="7" t="s">
        <v>20</v>
      </c>
      <c r="D10" s="12">
        <v>250</v>
      </c>
      <c r="E10" s="13"/>
      <c r="F10" s="14">
        <v>0</v>
      </c>
    </row>
    <row r="12" spans="1:6" x14ac:dyDescent="0.2">
      <c r="A12" s="9" t="s">
        <v>67</v>
      </c>
      <c r="B12" s="10" t="s">
        <v>68</v>
      </c>
    </row>
    <row r="13" spans="1:6" ht="96" x14ac:dyDescent="0.2">
      <c r="B13" s="5" t="s">
        <v>69</v>
      </c>
    </row>
    <row r="14" spans="1:6" x14ac:dyDescent="0.2">
      <c r="B14" s="11" t="s">
        <v>15</v>
      </c>
      <c r="C14" s="7" t="s">
        <v>20</v>
      </c>
      <c r="D14" s="12">
        <v>80</v>
      </c>
      <c r="E14" s="13"/>
      <c r="F14" s="14">
        <f>ROUND(D14*E14,2)</f>
        <v>0</v>
      </c>
    </row>
    <row r="16" spans="1:6" x14ac:dyDescent="0.2">
      <c r="A16" s="9" t="s">
        <v>70</v>
      </c>
      <c r="B16" s="10" t="s">
        <v>71</v>
      </c>
    </row>
    <row r="17" spans="1:6" ht="108" x14ac:dyDescent="0.2">
      <c r="B17" s="5" t="s">
        <v>72</v>
      </c>
    </row>
    <row r="18" spans="1:6" x14ac:dyDescent="0.2">
      <c r="B18" s="11" t="s">
        <v>73</v>
      </c>
      <c r="C18" s="7" t="s">
        <v>20</v>
      </c>
      <c r="D18" s="12">
        <v>250</v>
      </c>
      <c r="E18" s="13"/>
      <c r="F18" s="14">
        <f>ROUND(D18*E18,2)</f>
        <v>0</v>
      </c>
    </row>
    <row r="20" spans="1:6" x14ac:dyDescent="0.2">
      <c r="A20" s="9" t="s">
        <v>74</v>
      </c>
      <c r="B20" s="10" t="s">
        <v>75</v>
      </c>
    </row>
    <row r="21" spans="1:6" ht="132" x14ac:dyDescent="0.2">
      <c r="B21" s="5" t="s">
        <v>76</v>
      </c>
    </row>
    <row r="22" spans="1:6" x14ac:dyDescent="0.2">
      <c r="B22" s="11" t="s">
        <v>77</v>
      </c>
      <c r="C22" s="7" t="s">
        <v>20</v>
      </c>
      <c r="D22" s="12">
        <v>80</v>
      </c>
      <c r="E22" s="13"/>
      <c r="F22" s="14">
        <f>ROUND(D22*E22,2)</f>
        <v>0</v>
      </c>
    </row>
    <row r="24" spans="1:6" x14ac:dyDescent="0.2">
      <c r="A24" s="9" t="s">
        <v>78</v>
      </c>
      <c r="B24" s="10" t="s">
        <v>79</v>
      </c>
    </row>
    <row r="25" spans="1:6" ht="144" x14ac:dyDescent="0.2">
      <c r="B25" s="5" t="s">
        <v>80</v>
      </c>
    </row>
    <row r="26" spans="1:6" x14ac:dyDescent="0.2">
      <c r="B26" s="11" t="s">
        <v>81</v>
      </c>
      <c r="C26" s="7" t="s">
        <v>20</v>
      </c>
      <c r="D26" s="12">
        <v>5</v>
      </c>
      <c r="E26" s="13"/>
      <c r="F26" s="14">
        <f>ROUND(D26*E26,2)</f>
        <v>0</v>
      </c>
    </row>
    <row r="28" spans="1:6" x14ac:dyDescent="0.2">
      <c r="A28" s="1" t="s">
        <v>62</v>
      </c>
      <c r="B28" s="26" t="s">
        <v>82</v>
      </c>
      <c r="C28" s="27"/>
      <c r="D28" s="28"/>
      <c r="E28" s="28"/>
      <c r="F28" s="16">
        <f>SUM(F10,F14,F18,F22,F26)</f>
        <v>0</v>
      </c>
    </row>
    <row r="31" spans="1:6" x14ac:dyDescent="0.2">
      <c r="B31" s="30" t="s">
        <v>88</v>
      </c>
    </row>
    <row r="32" spans="1:6" x14ac:dyDescent="0.2">
      <c r="B32" s="30"/>
    </row>
    <row r="33" spans="2:2" x14ac:dyDescent="0.2">
      <c r="B33" s="30"/>
    </row>
    <row r="34" spans="2:2" x14ac:dyDescent="0.2">
      <c r="B34" s="30" t="s">
        <v>89</v>
      </c>
    </row>
  </sheetData>
  <sheetProtection formatColumns="0" formatRows="0"/>
  <mergeCells count="3">
    <mergeCell ref="B4:F4"/>
    <mergeCell ref="B28:E28"/>
    <mergeCell ref="A2:F2"/>
  </mergeCells>
  <pageMargins left="0.6" right="0.6" top="0.75" bottom="0.75" header="0.3" footer="0.3"/>
  <pageSetup paperSize="9"/>
  <headerFooter>
    <oddHeader>&amp;L&amp;"-,Regular"&amp;8INGRI d.o.o.</oddHeader>
    <evenHeader>&amp;L&amp;"-,Regular"&amp;8INGRI d.o.o.</evenHeader>
    <firstHeader>&amp;L&amp;"-,Regular"&amp;8INGRI d.o.o.</first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5</vt:i4>
      </vt:variant>
      <vt:variant>
        <vt:lpstr>Imenovani rasponi</vt:lpstr>
      </vt:variant>
      <vt:variant>
        <vt:i4>2</vt:i4>
      </vt:variant>
    </vt:vector>
  </HeadingPairs>
  <TitlesOfParts>
    <vt:vector size="7" baseType="lpstr">
      <vt:lpstr>NASLOVNICA</vt:lpstr>
      <vt:lpstr>REKAPITULACIJA</vt:lpstr>
      <vt:lpstr>OPĆI UVJETI</vt:lpstr>
      <vt:lpstr>1. RADOVI NISKOGRADNJE</vt:lpstr>
      <vt:lpstr>2. VANJSKI RADOVI</vt:lpstr>
      <vt:lpstr>'1. RADOVI NISKOGRADNJE'!Ispis_naslova</vt:lpstr>
      <vt:lpstr>'2. VANJSKI RADOVI'!Ispis_naslova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Jasmina Horvatović</cp:lastModifiedBy>
  <dcterms:created xsi:type="dcterms:W3CDTF">2025-06-04T06:35:00Z</dcterms:created>
  <dcterms:modified xsi:type="dcterms:W3CDTF">2025-08-29T12:29:17Z</dcterms:modified>
</cp:coreProperties>
</file>