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AANICA\Desktop\jednostavna nabava 2025\Adaptacija stana u ured\"/>
    </mc:Choice>
  </mc:AlternateContent>
  <bookViews>
    <workbookView xWindow="-108" yWindow="-108" windowWidth="23256" windowHeight="12456"/>
  </bookViews>
  <sheets>
    <sheet name="TROŠKOVNIK" sheetId="3" r:id="rId1"/>
  </sheets>
  <definedNames>
    <definedName name="_xlnm._FilterDatabase" localSheetId="0" hidden="1">TROŠKOVNIK!#REF!</definedName>
    <definedName name="DN" localSheetId="0">#REF!</definedName>
    <definedName name="DN">#REF!</definedName>
    <definedName name="DNN" localSheetId="0">#REF!</definedName>
    <definedName name="DNN">#REF!</definedName>
    <definedName name="Drenovci" localSheetId="0">#REF!</definedName>
    <definedName name="Drenovci">#REF!</definedName>
    <definedName name="Gunja" localSheetId="0">#REF!</definedName>
    <definedName name="Gunja">#REF!</definedName>
    <definedName name="Klupcice_unutrasnje_materijal" localSheetId="0">#REF!</definedName>
    <definedName name="Klupcice_unutrasnje_materijal">#REF!</definedName>
    <definedName name="Klupcice_vanjske_materijal" localSheetId="0">#REF!</definedName>
    <definedName name="Klupcice_vanjske_materijal">#REF!</definedName>
    <definedName name="Konstrukcija" localSheetId="0">#REF!</definedName>
    <definedName name="Konstrukcija">#REF!</definedName>
    <definedName name="Kroviste" localSheetId="0">#REF!</definedName>
    <definedName name="Kroviste">#REF!</definedName>
    <definedName name="Naselje" localSheetId="0">#REF!</definedName>
    <definedName name="Naselje">#REF!</definedName>
    <definedName name="Neupisano" localSheetId="0">#REF!</definedName>
    <definedName name="Neupisano">#REF!</definedName>
    <definedName name="Opcine" localSheetId="0">#REF!</definedName>
    <definedName name="Opcine">#REF!</definedName>
    <definedName name="Parket_materijal" localSheetId="0">#REF!</definedName>
    <definedName name="Parket_materijal">#REF!</definedName>
    <definedName name="_xlnm.Print_Area" localSheetId="0">TROŠKOVNIK!$A$1:$F$228</definedName>
    <definedName name="_xlnm.Print_Titles" localSheetId="0">TROŠKOVNIK!$1:$3</definedName>
    <definedName name="Temelji" localSheetId="0">#REF!</definedName>
    <definedName name="Temelji">#REF!</definedName>
    <definedName name="Vrbanja" localSheetId="0">#REF!</definedName>
    <definedName name="Vrbanja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6" i="3" l="1"/>
  <c r="F126" i="3"/>
  <c r="F122" i="3"/>
  <c r="F202" i="3" l="1"/>
  <c r="F140" i="3"/>
  <c r="F156" i="3"/>
  <c r="F146" i="3"/>
  <c r="F162" i="3" l="1"/>
  <c r="F160" i="3"/>
  <c r="F74" i="3" l="1"/>
  <c r="F73" i="3"/>
  <c r="F72" i="3"/>
  <c r="F38" i="3"/>
  <c r="F176" i="3" l="1"/>
  <c r="F118" i="3"/>
  <c r="F116" i="3"/>
  <c r="F34" i="3"/>
  <c r="F114" i="3"/>
  <c r="F65" i="3" l="1"/>
  <c r="F50" i="3"/>
  <c r="F17" i="3" l="1"/>
  <c r="F18" i="3" l="1"/>
  <c r="F120" i="3" l="1"/>
  <c r="F32" i="3"/>
  <c r="F204" i="3" l="1"/>
  <c r="F198" i="3"/>
  <c r="F196" i="3"/>
  <c r="F194" i="3"/>
  <c r="F200" i="3"/>
  <c r="F192" i="3"/>
  <c r="F175" i="3"/>
  <c r="F112" i="3" l="1"/>
  <c r="B206" i="3"/>
  <c r="F189" i="3"/>
  <c r="F187" i="3"/>
  <c r="F185" i="3"/>
  <c r="F183" i="3"/>
  <c r="F181" i="3"/>
  <c r="F179" i="3"/>
  <c r="F177" i="3"/>
  <c r="F172" i="3"/>
  <c r="F170" i="3"/>
  <c r="F206" i="3" l="1"/>
  <c r="F222" i="3"/>
  <c r="F30" i="3"/>
  <c r="F82" i="3"/>
  <c r="F78" i="3"/>
  <c r="F47" i="3"/>
  <c r="F28" i="3"/>
  <c r="F26" i="3" l="1"/>
  <c r="F24" i="3"/>
  <c r="F110" i="3" l="1"/>
  <c r="F16" i="3" l="1"/>
  <c r="F152" i="3"/>
  <c r="F108" i="3"/>
  <c r="F106" i="3"/>
  <c r="F80" i="3" l="1"/>
  <c r="F104" i="3"/>
  <c r="F22" i="3" l="1"/>
  <c r="F10" i="3" l="1"/>
  <c r="F158" i="3" l="1"/>
  <c r="F154" i="3"/>
  <c r="F150" i="3"/>
  <c r="F148" i="3"/>
  <c r="F144" i="3"/>
  <c r="F142" i="3"/>
  <c r="F138" i="3"/>
  <c r="F136" i="3"/>
  <c r="F164" i="3" s="1"/>
  <c r="F128" i="3"/>
  <c r="F76" i="3"/>
  <c r="F102" i="3"/>
  <c r="F101" i="3"/>
  <c r="F98" i="3"/>
  <c r="F96" i="3"/>
  <c r="F84" i="3"/>
  <c r="F94" i="3"/>
  <c r="F92" i="3"/>
  <c r="F90" i="3"/>
  <c r="F88" i="3"/>
  <c r="F86" i="3"/>
  <c r="F69" i="3"/>
  <c r="F68" i="3"/>
  <c r="F67" i="3"/>
  <c r="F66" i="3"/>
  <c r="F64" i="3"/>
  <c r="F61" i="3"/>
  <c r="F60" i="3"/>
  <c r="F59" i="3"/>
  <c r="F58" i="3"/>
  <c r="F57" i="3"/>
  <c r="F56" i="3"/>
  <c r="F55" i="3"/>
  <c r="F52" i="3"/>
  <c r="F125" i="3"/>
  <c r="F20" i="3"/>
  <c r="F15" i="3"/>
  <c r="F12" i="3"/>
  <c r="F8" i="3"/>
  <c r="F6" i="3"/>
  <c r="F40" i="3" l="1"/>
  <c r="F130" i="3"/>
  <c r="F218" i="3" s="1"/>
  <c r="F220" i="3"/>
  <c r="B40" i="3" l="1"/>
  <c r="B130" i="3" l="1"/>
  <c r="B164" i="3"/>
  <c r="B216" i="3" l="1"/>
  <c r="A216" i="3"/>
  <c r="F216" i="3"/>
  <c r="E224" i="3" s="1"/>
  <c r="E226" i="3" l="1"/>
  <c r="E228" i="3"/>
</calcChain>
</file>

<file path=xl/sharedStrings.xml><?xml version="1.0" encoding="utf-8"?>
<sst xmlns="http://schemas.openxmlformats.org/spreadsheetml/2006/main" count="302" uniqueCount="202">
  <si>
    <t>R. br.</t>
  </si>
  <si>
    <t>OPIS STAVKE</t>
  </si>
  <si>
    <t>Jed. mjere</t>
  </si>
  <si>
    <t xml:space="preserve">Količina </t>
  </si>
  <si>
    <r>
      <t>m</t>
    </r>
    <r>
      <rPr>
        <vertAlign val="superscript"/>
        <sz val="11"/>
        <rFont val="Arial Narrow"/>
        <family val="2"/>
        <charset val="238"/>
      </rPr>
      <t>2</t>
    </r>
  </si>
  <si>
    <t>1.1</t>
  </si>
  <si>
    <t>kom</t>
  </si>
  <si>
    <t>1.2</t>
  </si>
  <si>
    <t>REKAPITULACIJA SVIH RADOVA</t>
  </si>
  <si>
    <t>SVEUKUPNO:</t>
  </si>
  <si>
    <t>PDV:</t>
  </si>
  <si>
    <t>SVEUKUPNO S PDV-om:</t>
  </si>
  <si>
    <t>1.3</t>
  </si>
  <si>
    <t>1.4</t>
  </si>
  <si>
    <t>1.5</t>
  </si>
  <si>
    <t>1.6</t>
  </si>
  <si>
    <t>komplet</t>
  </si>
  <si>
    <t>PRIPREMNI RADOVI</t>
  </si>
  <si>
    <t>m'</t>
  </si>
  <si>
    <t>Izrada i postava table gradilišta, sa svim potrebnim podacima sukladno "Zakonu o gradnji" i "Pravilniku o sadržaju i izgledu ploče kojom se označava gradilište". Obračun po komadu.</t>
  </si>
  <si>
    <t>ELEKTROINSTALACIJE</t>
  </si>
  <si>
    <t>Tlačna proba vodovodne instalacije i dezinfekcija.</t>
  </si>
  <si>
    <t>1.7</t>
  </si>
  <si>
    <t>2</t>
  </si>
  <si>
    <t>2.1</t>
  </si>
  <si>
    <t>2.2</t>
  </si>
  <si>
    <t>2.3</t>
  </si>
  <si>
    <t>2.4</t>
  </si>
  <si>
    <t>2.5</t>
  </si>
  <si>
    <t>a) umivaonik</t>
  </si>
  <si>
    <t>b) mješalica</t>
  </si>
  <si>
    <t>c) sifon</t>
  </si>
  <si>
    <t>d) kutni ventil</t>
  </si>
  <si>
    <t>f) ogledalo iznad umivaonika</t>
  </si>
  <si>
    <t>g) posuda za tekući sapun</t>
  </si>
  <si>
    <t>b) daska s poklopcem</t>
  </si>
  <si>
    <t>2.6</t>
  </si>
  <si>
    <t>2.7</t>
  </si>
  <si>
    <t>2.8</t>
  </si>
  <si>
    <t>2.9</t>
  </si>
  <si>
    <t>2.10</t>
  </si>
  <si>
    <t>2.11</t>
  </si>
  <si>
    <t>3.1</t>
  </si>
  <si>
    <t>3.2</t>
  </si>
  <si>
    <t>3.3</t>
  </si>
  <si>
    <t>3.4</t>
  </si>
  <si>
    <t>Dobava i ugradnja tekuće hidoizolacije nanošenjem hidroizolacijskog premaza u 2 sloja na mjestima kod umivaonika, tuša i poda. U cijenu su uključeni komplet rad i materijal.</t>
  </si>
  <si>
    <t>3.5</t>
  </si>
  <si>
    <t>Dobava materijala i postavljanje novih ZIDNIH keramičkih pločica u wc-u sa fugiranjem. U cijenu su uključene vrijednosti svih radova i materijala/građevnih proizvoda, te transport do mjesta ugradnje.</t>
  </si>
  <si>
    <r>
      <t>m</t>
    </r>
    <r>
      <rPr>
        <vertAlign val="superscript"/>
        <sz val="11"/>
        <rFont val="Arial Narrow"/>
        <family val="2"/>
        <charset val="238"/>
      </rPr>
      <t>1</t>
    </r>
  </si>
  <si>
    <t>Dobava materijala i postavljanje univerzalnih prelaznih lajsni. U cijenu su uključene vrijednosti svih radova i materijala/građevnih proizvoda, te transport do mjesta ugradnje.</t>
  </si>
  <si>
    <t>2.12</t>
  </si>
  <si>
    <t>2.13</t>
  </si>
  <si>
    <t>2.14</t>
  </si>
  <si>
    <t>2.15</t>
  </si>
  <si>
    <t>2.16</t>
  </si>
  <si>
    <t>2.17</t>
  </si>
  <si>
    <t>2.18</t>
  </si>
  <si>
    <t>2.19</t>
  </si>
  <si>
    <t>3</t>
  </si>
  <si>
    <t>2.20</t>
  </si>
  <si>
    <t>2.21</t>
  </si>
  <si>
    <t>2.22</t>
  </si>
  <si>
    <t>2.23</t>
  </si>
  <si>
    <t>Jed.   cijena (EUR/JM)</t>
  </si>
  <si>
    <t>Ukupna                cijena                (EUR)</t>
  </si>
  <si>
    <t>b) podna keramika</t>
  </si>
  <si>
    <t>1.8</t>
  </si>
  <si>
    <t>1.9</t>
  </si>
  <si>
    <t>1.10</t>
  </si>
  <si>
    <t>e) držač papirnatih ručnika</t>
  </si>
  <si>
    <t>OBRTNIČKI RADOVI</t>
  </si>
  <si>
    <t>Čišćenje gradilišta tijekom građenja, te završno čišćenje.</t>
  </si>
  <si>
    <t>1.11</t>
  </si>
  <si>
    <t>1.12</t>
  </si>
  <si>
    <t>Dobava i ugradnja podnog sifona do pune funkcionalnosti.</t>
  </si>
  <si>
    <t>GRAĐEVINSKO OBRTNIČKI RADOVI</t>
  </si>
  <si>
    <t>Priprema zidova i stropova krpanjem i gletanjem prije ličenja. U cijenu su uključeni komplet rad i materijal.</t>
  </si>
  <si>
    <t>a) zidovi</t>
  </si>
  <si>
    <t>b) top glos</t>
  </si>
  <si>
    <t>Bojenje stropova s bijelom disperzivnim bojom u dva sloja. 
U cijenu su uključene vrijednosti svih radova i materijala/građevnih proizvoda, te transport do mjesta ugradnje.</t>
  </si>
  <si>
    <t>Dobava materijala i postavljanje COKLA od keramičkih pločica sa fugiranjem. U cijenu su uključene vrijednosti svih radova i materijala/građevnih proizvoda, te transport do mjesta ugradnje.</t>
  </si>
  <si>
    <t>Dobava i ugradnja nadgradne/ugradbene LED vodotjesne rasvjete sa IP zaštitom za vlažne prostore.</t>
  </si>
  <si>
    <t>Dobava i ugradnja materijala te potrebnog rada na prilagodbi postojeće i nove električne instalacije.</t>
  </si>
  <si>
    <t>Kontrolna ispitivanja ugrađene opreme i puštanje u pogon do pune funkionalnosti sa potrošnim materijalom.</t>
  </si>
  <si>
    <t>2.24</t>
  </si>
  <si>
    <t>Strojno zasijecanje postojećih slojeva poda ili zida za šliceve za potrebe nove instalacije.</t>
  </si>
  <si>
    <t>Dobava i ugradnja NYY KABEL 3x1,5 mm2.</t>
  </si>
  <si>
    <t>Dobava i ugradnja NYY KABEL 3x2,5 mm2.</t>
  </si>
  <si>
    <t>Dobava i ugradnja zaštitnih kanalica.</t>
  </si>
  <si>
    <t>1.13</t>
  </si>
  <si>
    <t>1.14</t>
  </si>
  <si>
    <t>Dobava i ugradnja priključne armature sa svim spojnim sredstvima i potrošnim matrijalom.</t>
  </si>
  <si>
    <t>Uzorkovanje vode i analiza potrošne pitke vode na Zavodu za javno zdravstvo.</t>
  </si>
  <si>
    <t>Fina montaža elemenata i puštanje u funkciju.</t>
  </si>
  <si>
    <t>Obrada instalacija koje su izašle na fasadi do pune funkcionalnosti.</t>
  </si>
  <si>
    <t xml:space="preserve">Sanacija šliceva za  elektroinstalacije </t>
  </si>
  <si>
    <t>a) zidna keramika</t>
  </si>
  <si>
    <t>Radovi na bušenju potrebnih prodora kroz postojeće zidove i stropove za potrebe nove instalacije.</t>
  </si>
  <si>
    <t xml:space="preserve">Dobava i ugradnja bijelog umivaonika po izboru investiroa od bijele fajanse uključivo dovod hladne i tople vode f 1/2", te odvod vode PVC f 50 mm, sifon  f 5/4" kromirani, vijci za pričvršćenje umivaonika, cijeva, rozete i kutni ventili. U stavci obračunati sva potrebna štemanja i krpanja. </t>
  </si>
  <si>
    <t>Dobava i ugradnja materijala za izradu pregradnog zida sa duplim zelenim gips kartonskim pločama na pocinčanu podkonstrukciju i mineralnom vunom između te pripremom za ličenje. U cijenu su uključeni komplet rad i materijal.</t>
  </si>
  <si>
    <t>Dobava i ugradnja materijala za krpanje i ravnanje zidova i podova nakon obijanja keramičkih pločica, a prije ljepljnja novih pločica do pune funkcionalnosti.</t>
  </si>
  <si>
    <t>Dobava i ugradnja materijala za izvedbu podne glazure, a prije ljepljnja novih pločica do pune funkcionalnosti.</t>
  </si>
  <si>
    <t>4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</si>
  <si>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</si>
  <si>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</si>
  <si>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</si>
  <si>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</si>
  <si>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</si>
  <si>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</si>
  <si>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</si>
  <si>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</si>
  <si>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</si>
  <si>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</si>
  <si>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2.25</t>
  </si>
  <si>
    <t>2.26</t>
  </si>
  <si>
    <t>2.27</t>
  </si>
  <si>
    <t>2.28</t>
  </si>
  <si>
    <t>2.29</t>
  </si>
  <si>
    <t>STROJARSKE INSTALACIJE</t>
  </si>
  <si>
    <t>Pražnjenje radijatorskog sustava u zgradi radi zahvata demontaže postojećih gusnatih člankastih radijatora .</t>
  </si>
  <si>
    <t>Odvoz demontirane opreme na deponiju u krugu ne daljem od 30 km , za demontiranu opremu radiajatore i cijevi potrebno je naručitelju predati opremu o zbrinjavanju .</t>
  </si>
  <si>
    <t>a) pločasti radijator 22 K 600 x 1200</t>
  </si>
  <si>
    <t>b) pločasti radijator 22 K 600 x 1600</t>
  </si>
  <si>
    <t>Dobava i ugradnja podnih konzola za dodatno učvrščivanje stabilnosti radijatora ( isporučuje se u paru ) , u kompletu sa potrebnim ukrasnim rozetama , tiplama i vijcima.</t>
  </si>
  <si>
    <t>Dobava i montaža radijatorskog termostatskog ventila s termostatskom glavom s tekućinskim osjetnikom, za izravnu montažu na kompaktno grijače tijelo sa obujmicom ili kvačicom, namjestiva zaštita od smrzavanja, s ograničenjem blokiranjem područja namještene vrijednosti, u robusnoj izvedbi sa zaštitom protiv vandalizma , u kutnoj ili ravnoj izvedbi dimenzije 1/2".</t>
  </si>
  <si>
    <t>Dobava i montaža radijatorske prigušnice u kutnoj ili ravnoj izvedbi 1/2"</t>
  </si>
  <si>
    <t>Dobava i ugradnja slavine za punjenje pražnjenje 1/2"</t>
  </si>
  <si>
    <t>Dobava i ugradnja ozračnog pipca 1/2"</t>
  </si>
  <si>
    <t>Dobava i ugradnja kuglastih slavina 1/2" za ugradnju na odvojcima horizontalnih linija koje se odvajaju od vertikala prema radijatorima</t>
  </si>
  <si>
    <t>Dobava i ugradnja tankostijene cijevi iz nisko ugljičnog čelika RSt 34-2 (1.0034), izvana pocinčane i dodatno zaštićene slojem pasiviziranog kroma, sukladno HRN EN 10305-3 ili jednakovrijedno, za razvod zatvorenih krugova s vodom za grijanje i/ili hlađenje. Spajanje se vrši ˝press˝ spojnim elementima (fitinzima) iz obostrano pocinčanog nisko ugljičnog čelika 1.0034 i sa svojstvom detektiranja ne uprešanih spojeva tzv. kontroliranim curenjem pri tlaku od 1,5 bara - LBP (Leak Before Press). Cijevi i spojnice su prikladne za radne temperature u rasponu od -35°C do +135°C za EPDM O-ring brtve,
odnosno -30°C do 200°C za FPM/Viton O-ring brtve i radni tlak maks. 16 bara."</t>
  </si>
  <si>
    <t>Ø 18 x 1,2 mm (DN 12)</t>
  </si>
  <si>
    <t>m1</t>
  </si>
  <si>
    <t>Spojni elementi ˝press˝ (fitinzi) iz obostrano pocinčanog nisko ugljičnog čelika 1.0034 i sa svojstvom detektiranja ne uprešanih spojeva tzv. kontroliranim curenjem pri tlaku od 1,5 bara - LBP (Leak Before Press) za spajanje tankostijenih cijevi iz nisko ugljičnog čelika RSt 34-2 (1.0034), izvana pocinčane i dodatno zaštićene slojem pasiviziranog kroma. Stavka
obuhvaća sve potrebne spojnice, redukcije, T-komade i ostali materijal za dovođenje kompletne instalacije u funkciju i pogonsko stanje, računajući 40 % od instaliranih količina .</t>
  </si>
  <si>
    <t>Razni tipski, pocinčani materijal za ovješenje i učvrščenje (držači cjevovoda, obujmice, zavješenja, pričvrsnice, podupore te ostala pomoćna učvršćenja za montažu, uz potrebne matice i vijke) sa umecima za zvučnu izolaciju, sve u potrebnoj količini i kvaliteti. Stavka uključuje pomoćni spojni i brtveni materijal kao što su brtve, klingerit, kudjelja, firnis, vijci i matice, žica za autogeno zavarivanje, kisik, disuplin, te materijal koji nije specificiran, također sve u potrebnoj količini i kvaliteti.</t>
  </si>
  <si>
    <t>Hladna tlačna proba tlakom 4 bara, uključivo punjenje sustava, balansiranje i odzračivanje sustava.</t>
  </si>
  <si>
    <t>Ponovno punjenje instalacije, ozračivanje instalacije, radijatora, progrijavanje. Predaja instalacije sa zapisnikom naručitelju</t>
  </si>
  <si>
    <t>Dobava i ugradnja materijala za krpanje rupa, prodora i sl. u zidovima i podovima do pune funkcionalnosti.</t>
  </si>
  <si>
    <r>
      <t xml:space="preserve">Dobava i ugradnja materijala potrebnog za izvedbu novog </t>
    </r>
    <r>
      <rPr>
        <u/>
        <sz val="11"/>
        <rFont val="Arial Narrow"/>
        <family val="2"/>
        <charset val="238"/>
      </rPr>
      <t>unutarnjeg razvoda tople i hladne vode</t>
    </r>
    <r>
      <rPr>
        <sz val="11"/>
        <rFont val="Arial Narrow"/>
        <family val="2"/>
        <charset val="238"/>
      </rPr>
      <t xml:space="preserve"> sa prilagodbom na postojeći sustav.  U cijenu su uključene vrijednosti svih radova i materijala/građevnih proizvoda, te transport do mjesta ugradnje.</t>
    </r>
  </si>
  <si>
    <t>Bojenje zidova s bijelom disperzivnim bojom u dva sloja i pripremom do pune funkcionalnosti. U cijenu su uključene vrijednosti svih radova i materijala/građevnih proizvoda, te transport do mjesta ugradnje.</t>
  </si>
  <si>
    <t>Dobava i ugradnja materija za žbukanje, postava kutnih šina, apu lajsni, zaštitu stolarije, premaz podloge SN vezom te nanošenje gotove žbuke (cementna/gipsana) na zidove i strop.</t>
  </si>
  <si>
    <t>Dobava i ugradnja prekidača na mjestu dotrajalih postojećih do pune funkcionalnosti, zajedno sa uštemavanjem, kutijom, komplet funcionalnim prekidačem.</t>
  </si>
  <si>
    <t>SANACIJA STANA U UREDE_ZGRADA ŽUPANIJE</t>
  </si>
  <si>
    <t>Demontaža postojeće rasvjete i elektroinstalacija po prostorijama koji se saniraju te deponiranje otpada na gradsku deponiju.</t>
  </si>
  <si>
    <t>Demontaža postojeće podne i zidne obloge. Zbrinjavanje nastalog građevinskog otpada na gradsku deponiju.</t>
  </si>
  <si>
    <t>d) sokl lajsne</t>
  </si>
  <si>
    <t>c) drveni podovi tipa laminat sa podlogom, tepisoni, …</t>
  </si>
  <si>
    <t>Demontaža postojećih drvenih vrata sa dovratnikom. Drvena vrata su dimenzija od 70-100/210 cm. Deponiranje otpada na gradsku deponiju.</t>
  </si>
  <si>
    <t>Razbijanje postojećih slojeva podne ploče u sanitarnom čvorovu. Deponiranje šute na gradsku deponiju.</t>
  </si>
  <si>
    <t>Dobava materijala i potreban rad na izmještanju postojećih instalacija (elektro i strojarske) koje smetaju i prekrajanje do pune funkcioanlnosti.</t>
  </si>
  <si>
    <t>Demontaža postojeće kompletne sanitarne opreme u sanitarnim čvorovima i opreme u kuhinji zajedno sa postojećim instalacijama sa deponiranjem na gradsku deponiju.</t>
  </si>
  <si>
    <r>
      <t xml:space="preserve">Dobava i ugradnja materijala potrebnog za izvedbu novog unutarnjeg razvoda </t>
    </r>
    <r>
      <rPr>
        <u/>
        <sz val="11"/>
        <rFont val="Arial Narrow"/>
        <family val="2"/>
        <charset val="238"/>
      </rPr>
      <t>odvodnje</t>
    </r>
    <r>
      <rPr>
        <sz val="11"/>
        <rFont val="Arial Narrow"/>
        <family val="2"/>
        <charset val="238"/>
      </rPr>
      <t xml:space="preserve"> sa prespojom na postojeću instalaciju koja je u funkciji.  U cijenu su uključene vrijednosti svih radova i materijala/građevnih proizvoda, te transport do mjesta ugradnje.</t>
    </r>
  </si>
  <si>
    <t>- kupaonica (školjka+umivaonik+tuš)</t>
  </si>
  <si>
    <r>
      <t>Dobava i ugradnja WC-a od bijele fajanse, komplet sjedište, uključivo bijeli niskomontažni vodokotlić sa isplavnom cijevi, gumena manžeta, kutni ventil f 1/2</t>
    </r>
    <r>
      <rPr>
        <vertAlign val="superscript"/>
        <sz val="11"/>
        <rFont val="Arial Narrow"/>
        <family val="2"/>
        <charset val="238"/>
      </rPr>
      <t>"</t>
    </r>
    <r>
      <rPr>
        <sz val="11"/>
        <rFont val="Arial Narrow"/>
        <family val="2"/>
        <charset val="238"/>
      </rPr>
      <t xml:space="preserve"> - f 3/8</t>
    </r>
    <r>
      <rPr>
        <vertAlign val="superscript"/>
        <sz val="11"/>
        <rFont val="Arial Narrow"/>
        <family val="2"/>
        <charset val="238"/>
      </rPr>
      <t>"</t>
    </r>
    <r>
      <rPr>
        <sz val="11"/>
        <rFont val="Arial Narrow"/>
        <family val="2"/>
        <charset val="238"/>
      </rPr>
      <t>, tlačna cijev rebrasta fleksibilna f 8/10</t>
    </r>
    <r>
      <rPr>
        <vertAlign val="superscript"/>
        <sz val="11"/>
        <rFont val="Arial Narrow"/>
        <family val="2"/>
        <charset val="238"/>
      </rPr>
      <t>"</t>
    </r>
    <r>
      <rPr>
        <sz val="11"/>
        <rFont val="Arial Narrow"/>
        <family val="2"/>
        <charset val="238"/>
      </rPr>
      <t>, te vijci za pričvršćenje WC-a. U stavku obračunati dovod hladne vode f 1/2</t>
    </r>
    <r>
      <rPr>
        <vertAlign val="superscript"/>
        <sz val="11"/>
        <rFont val="Arial Narrow"/>
        <family val="2"/>
        <charset val="238"/>
      </rPr>
      <t>"</t>
    </r>
    <r>
      <rPr>
        <sz val="11"/>
        <rFont val="Arial Narrow"/>
        <family val="2"/>
        <charset val="238"/>
      </rPr>
      <t xml:space="preserve">, te odvod PVC f 110 mm. U stavci obračunati sva potrebna štemanja i krpanja. </t>
    </r>
  </si>
  <si>
    <t>a) WC školjka</t>
  </si>
  <si>
    <t>c) vodokotlić</t>
  </si>
  <si>
    <t>e) držač wc papira</t>
  </si>
  <si>
    <t>f) wc četka</t>
  </si>
  <si>
    <t>Dobava i ugradnja materijala za izradu ravnog spuštenog stropa sa zelenim GK ploča na pocinčanu podkonstrukciju i priprema do ličenja. U cijenu su uključeni komplet rad i materijal.</t>
  </si>
  <si>
    <t>Dobava materijala i postavljanje novih PODNIH keramičkih pločica sa fugiranjem. U cijenu su uključene vrijednosti svih radova i materijala/građevnih proizvoda, te transport do mjesta ugradnje.</t>
  </si>
  <si>
    <t>Impregnacija zidova, stropova i podova prije bojanja i ljepljenja keramike. U cijenu uključena vrijednost radova i materijala.</t>
  </si>
  <si>
    <t>Demontaža postojećih pregradnih zidova od opeke te deponiranje građevinskog otpada na gradsku deponiju.</t>
  </si>
  <si>
    <t>Obijanje postojeće žbuke, čišćenje reški te deponiranje građevinskog otpada na gradsku deponiju.</t>
  </si>
  <si>
    <t>Dobava i ugradnja novih punih masivnih drvenih vrata za ulazak u kancelarije sa obuhvatnim štokovima u širini zida. Stavka sadrži prethodnu stolarsku izmjeru, sa svim potrebnim okovima, štekama, bravama, kvakama itd, do pune funkcionalnosti. Boja i uzorak vrata po želji investitora.</t>
  </si>
  <si>
    <t>Dobava i ugradnja materijala za zaziđivanje postojećeg otvora na mjestu vrata koja se ukidaju do pune funkcionalnosti.</t>
  </si>
  <si>
    <t>Dobava i ugradnja gotovog montažnog nadvoja na mjestu novih pribijenih vrata iz hodnika do pune funkcionalnosti.</t>
  </si>
  <si>
    <t>3.6</t>
  </si>
  <si>
    <t>3.7</t>
  </si>
  <si>
    <t>3.8</t>
  </si>
  <si>
    <t>3.9</t>
  </si>
  <si>
    <t>3.10</t>
  </si>
  <si>
    <t>Dobava i ugradnja LED plafonjera/lampi po izboru investitora do pune funkcionalnosti.</t>
  </si>
  <si>
    <t>c) llestve za kupaonicu</t>
  </si>
  <si>
    <t>Dobava i ugradnja novih pločastih kompakt radijatora i ljesve u kupaonici u kompletu sa potrebnim ovjesnim priborom ,potrebnim tiplama i vijcima do pune funkcionalnosti.</t>
  </si>
  <si>
    <t>4.11</t>
  </si>
  <si>
    <t>4.12</t>
  </si>
  <si>
    <t>4.13</t>
  </si>
  <si>
    <t>4.14</t>
  </si>
  <si>
    <t>4.15</t>
  </si>
  <si>
    <t>Probijanje otvora u postojećem pregradnom zidu za potrebe ugradnje novih ulaznih vrata u sanitarni čvor iz hodnika. Stavka sadrži i potrebno osiguranje, potpulcavanje i razupiranje za siguran rad, te deponiranje šute na gradsku deponiju do pune funkcionalnosti.</t>
  </si>
  <si>
    <t>Dobava i ugradnja električnog bojlera cca 50 litara sa svim potrebnim radom i materijalom do pune funkcionalnosti.</t>
  </si>
  <si>
    <t>Dobava i ugradnja materijala za niveliranje podova prije ugradnje završnih podnih obloga do pune funkcionalnosti.</t>
  </si>
  <si>
    <t>Dobava i ugradnja plitke tuš kade cca  90 x 90 cm uključivo dovod hladne i tople vode f 1/2", te odvod vode PVC f 50 mm, sifon  f 5/4" kromirani, klasična dvoručna mješalica s cijevima, rozetama i kutnim ventilima f 1/2" - f 3/8". U stavci obračunati sva potrebna štemanja i krpanja. U cijeni kompleta uračunate su nabavne cijene elemenata fco gradilište.</t>
  </si>
  <si>
    <t>a) plitka tuš kada sa oblogom</t>
  </si>
  <si>
    <t>3.11</t>
  </si>
  <si>
    <t>Dobava i ugradnja novog razvodnog ormara sa potrebnim novim elementima i spajanja u  razvodnom ormaru, sa slijedećom opremom: 
- Zaštitna strujna sklopka 40/0,03 A i Automatski osigurači, temeljna ploča, redne stezaljke, ožičenje i sitni materijal, uvodnice, te oznake , shema i ispitni list do pune funkcionalnosti.</t>
  </si>
  <si>
    <t>Izmještanje postojećeg inventara na privremenu lokaciju u dogovoru s investitorom te po potrebi vraćanje nakon završenih radova. Stavka obuhvaća potreban rad i materijal.</t>
  </si>
  <si>
    <t>Dobava i ugradnja UTP/mrežnih kabela za povezivanje računala i telefona.</t>
  </si>
  <si>
    <t>Dobava i ugradnja nadgradnih LED panela dimenzija 60x60 cm do pune funkcionalnosti.</t>
  </si>
  <si>
    <t>3.12</t>
  </si>
  <si>
    <t>3.13</t>
  </si>
  <si>
    <t>Dobava i ugradnja mrežnih utičnica na potrebnim pozicijama koje odredi investitor do pune funkcionalnosti,  zajedno sa uštemavanjem, kutijom, komplet funcionalnom utičnicom.</t>
  </si>
  <si>
    <t>Dobava i ugradnja utičnica na mjestu dotrajalih postojećih do pune funkcionalnosti,  zajedno sa uštemavanjem, kutijom, komplet funcionalnom utičnicom.</t>
  </si>
  <si>
    <t>3.14</t>
  </si>
  <si>
    <t>2.30</t>
  </si>
  <si>
    <t>4.16</t>
  </si>
  <si>
    <t>Dobava i ugradnja potrebnog materijala za prekrajanje unutarnjeg cjevovoda grijanja na nove pozicije od aluplast cijevi sa svim fasonskim komadima i priborom za ovjes do pune funkcioanalnosti.</t>
  </si>
  <si>
    <t>Dobava i ugradnja split klima uređaja snage cca 3,50 kW do pune funkcionalnosti u dogovoru s investitorom za pozicije. U cijenu su uključeni komplet rad i materijal.</t>
  </si>
  <si>
    <t>a) klima do 3,5</t>
  </si>
  <si>
    <t>b) kanalica+napojni kabel+odvod kondenzata+bakrene cijevi+nosači</t>
  </si>
  <si>
    <t>1.15</t>
  </si>
  <si>
    <t>Demontaža postojećeg klima uređaja, pregled i po potrebi servisiranje, te ponovna ugradnja u dogovoru s investitorom, deponiranje na privremenu lokaciju koju odredi investitor.. Stavka obuhvaća potreban rad i materijal do pune funkcionalnosti.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</si>
</sst>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General_)"/>
  </numFmts>
  <fonts count="16">
    <font>
      <sz val="10"/>
      <name val="Arial"/>
      <charset val="238"/>
    </font>
    <font>
      <sz val="10"/>
      <name val="Arial"/>
      <family val="2"/>
      <charset val="238"/>
    </font>
    <font>
      <i/>
      <sz val="11"/>
      <name val="Arial Narrow"/>
      <family val="2"/>
      <charset val="238"/>
    </font>
    <font>
      <sz val="11"/>
      <name val="Arial Narrow"/>
      <family val="2"/>
      <charset val="238"/>
    </font>
    <font>
      <b/>
      <sz val="11"/>
      <name val="Arial Narrow"/>
      <family val="2"/>
      <charset val="238"/>
    </font>
    <font>
      <b/>
      <sz val="10"/>
      <name val="Arial Narrow"/>
      <family val="2"/>
      <charset val="238"/>
    </font>
    <font>
      <b/>
      <i/>
      <sz val="11"/>
      <name val="Arial Narrow"/>
      <family val="2"/>
      <charset val="238"/>
    </font>
    <font>
      <vertAlign val="superscript"/>
      <sz val="11"/>
      <name val="Arial Narrow"/>
      <family val="2"/>
      <charset val="238"/>
    </font>
    <font>
      <b/>
      <sz val="12"/>
      <name val="Trebuchet MS"/>
      <family val="2"/>
      <charset val="238"/>
    </font>
    <font>
      <b/>
      <sz val="12"/>
      <name val="Arial"/>
      <family val="2"/>
      <charset val="238"/>
    </font>
    <font>
      <b/>
      <sz val="14"/>
      <name val="Trebuchet MS"/>
      <family val="2"/>
      <charset val="238"/>
    </font>
    <font>
      <sz val="12"/>
      <name val="Arial"/>
      <family val="2"/>
      <charset val="238"/>
    </font>
    <font>
      <sz val="12"/>
      <name val="Arial Narrow"/>
      <family val="2"/>
      <charset val="238"/>
    </font>
    <font>
      <b/>
      <sz val="12"/>
      <name val="Arial Narrow"/>
      <family val="2"/>
      <charset val="238"/>
    </font>
    <font>
      <u/>
      <sz val="11"/>
      <name val="Arial Narrow"/>
      <family val="2"/>
      <charset val="238"/>
    </font>
    <font>
      <sz val="11"/>
      <name val="TopazFEF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7">
    <xf numFmtId="0" fontId="0" fillId="0" borderId="0" xfId="0"/>
    <xf numFmtId="0" fontId="3" fillId="0" borderId="0" xfId="1" applyFont="1"/>
    <xf numFmtId="164" fontId="6" fillId="0" borderId="0" xfId="1" applyNumberFormat="1" applyFont="1" applyAlignment="1">
      <alignment horizontal="left" vertical="center" wrapText="1"/>
    </xf>
    <xf numFmtId="164" fontId="6" fillId="0" borderId="0" xfId="1" applyNumberFormat="1" applyFont="1" applyAlignment="1">
      <alignment horizontal="center" shrinkToFit="1"/>
    </xf>
    <xf numFmtId="0" fontId="3" fillId="0" borderId="0" xfId="1" applyFont="1" applyAlignment="1">
      <alignment vertical="center" wrapText="1"/>
    </xf>
    <xf numFmtId="0" fontId="3" fillId="0" borderId="0" xfId="1" applyFont="1" applyAlignment="1">
      <alignment horizontal="center" shrinkToFit="1"/>
    </xf>
    <xf numFmtId="0" fontId="3" fillId="0" borderId="0" xfId="1" applyFont="1" applyAlignment="1">
      <alignment vertical="top" wrapText="1"/>
    </xf>
    <xf numFmtId="0" fontId="3" fillId="0" borderId="0" xfId="1" applyFont="1" applyAlignment="1">
      <alignment horizontal="justify" vertical="top" wrapText="1"/>
    </xf>
    <xf numFmtId="0" fontId="4" fillId="0" borderId="0" xfId="1" applyFont="1"/>
    <xf numFmtId="0" fontId="6" fillId="0" borderId="0" xfId="1" applyFont="1" applyAlignment="1">
      <alignment vertical="top" wrapText="1"/>
    </xf>
    <xf numFmtId="4" fontId="3" fillId="0" borderId="0" xfId="1" applyNumberFormat="1" applyFont="1" applyAlignment="1">
      <alignment horizontal="center" shrinkToFit="1"/>
    </xf>
    <xf numFmtId="4" fontId="4" fillId="0" borderId="0" xfId="1" applyNumberFormat="1" applyFont="1" applyAlignment="1" applyProtection="1">
      <alignment horizontal="center"/>
      <protection locked="0"/>
    </xf>
    <xf numFmtId="0" fontId="3" fillId="0" borderId="0" xfId="1" applyFont="1" applyAlignment="1">
      <alignment wrapText="1"/>
    </xf>
    <xf numFmtId="2" fontId="4" fillId="0" borderId="0" xfId="1" applyNumberFormat="1" applyFont="1" applyAlignment="1">
      <alignment vertical="top" wrapText="1"/>
    </xf>
    <xf numFmtId="0" fontId="3" fillId="0" borderId="0" xfId="1" applyFont="1" applyAlignment="1">
      <alignment horizontal="justify" vertical="top"/>
    </xf>
    <xf numFmtId="0" fontId="4" fillId="0" borderId="0" xfId="1" applyFont="1" applyAlignment="1">
      <alignment vertical="center" wrapText="1"/>
    </xf>
    <xf numFmtId="0" fontId="10" fillId="0" borderId="3" xfId="1" applyFont="1" applyBorder="1" applyAlignment="1">
      <alignment horizontal="left" wrapText="1"/>
    </xf>
    <xf numFmtId="0" fontId="10" fillId="0" borderId="3" xfId="1" applyFont="1" applyBorder="1" applyAlignment="1">
      <alignment horizontal="center" shrinkToFit="1"/>
    </xf>
    <xf numFmtId="0" fontId="10" fillId="0" borderId="3" xfId="1" applyFont="1" applyBorder="1" applyAlignment="1" applyProtection="1">
      <alignment horizontal="center"/>
      <protection locked="0"/>
    </xf>
    <xf numFmtId="0" fontId="11" fillId="0" borderId="0" xfId="1" applyFont="1"/>
    <xf numFmtId="0" fontId="6" fillId="0" borderId="0" xfId="1" applyFont="1" applyAlignment="1">
      <alignment horizontal="center" shrinkToFit="1"/>
    </xf>
    <xf numFmtId="49" fontId="4" fillId="0" borderId="4" xfId="1" applyNumberFormat="1" applyFont="1" applyBorder="1" applyAlignment="1">
      <alignment horizontal="left" vertical="center" wrapText="1"/>
    </xf>
    <xf numFmtId="4" fontId="3" fillId="0" borderId="0" xfId="1" applyNumberFormat="1" applyFont="1" applyAlignment="1" applyProtection="1">
      <alignment horizontal="center" wrapText="1"/>
      <protection locked="0"/>
    </xf>
    <xf numFmtId="4" fontId="4" fillId="0" borderId="0" xfId="1" applyNumberFormat="1" applyFont="1" applyAlignment="1" applyProtection="1">
      <alignment horizontal="center" wrapText="1"/>
      <protection locked="0"/>
    </xf>
    <xf numFmtId="4" fontId="3" fillId="0" borderId="0" xfId="1" applyNumberFormat="1" applyFont="1" applyAlignment="1" applyProtection="1">
      <alignment horizontal="center"/>
      <protection locked="0"/>
    </xf>
    <xf numFmtId="4" fontId="6" fillId="0" borderId="0" xfId="1" applyNumberFormat="1" applyFont="1" applyAlignment="1" applyProtection="1">
      <alignment horizontal="center" wrapText="1"/>
      <protection locked="0"/>
    </xf>
    <xf numFmtId="0" fontId="3" fillId="0" borderId="0" xfId="1" applyFont="1" applyAlignment="1" applyProtection="1">
      <alignment horizontal="center"/>
      <protection locked="0"/>
    </xf>
    <xf numFmtId="0" fontId="4" fillId="0" borderId="2" xfId="1" applyFont="1" applyBorder="1" applyAlignment="1" applyProtection="1">
      <alignment horizontal="center" vertical="center"/>
      <protection locked="0"/>
    </xf>
    <xf numFmtId="4" fontId="6" fillId="2" borderId="0" xfId="1" applyNumberFormat="1" applyFont="1" applyFill="1" applyAlignment="1" applyProtection="1">
      <alignment horizontal="center" wrapText="1"/>
      <protection locked="0"/>
    </xf>
    <xf numFmtId="4" fontId="3" fillId="2" borderId="0" xfId="1" applyNumberFormat="1" applyFont="1" applyFill="1" applyAlignment="1" applyProtection="1">
      <alignment horizontal="center" wrapText="1"/>
      <protection locked="0"/>
    </xf>
    <xf numFmtId="0" fontId="3" fillId="0" borderId="0" xfId="1" applyFont="1" applyAlignment="1">
      <alignment horizontal="left" vertical="top" wrapText="1" indent="1"/>
    </xf>
    <xf numFmtId="164" fontId="5" fillId="3" borderId="4" xfId="1" applyNumberFormat="1" applyFont="1" applyFill="1" applyBorder="1" applyAlignment="1">
      <alignment horizontal="center" vertical="center" wrapText="1"/>
    </xf>
    <xf numFmtId="0" fontId="5" fillId="3" borderId="0" xfId="1" applyFont="1" applyFill="1" applyAlignment="1">
      <alignment horizontal="center" vertical="center" wrapText="1"/>
    </xf>
    <xf numFmtId="0" fontId="8" fillId="3" borderId="0" xfId="1" applyFont="1" applyFill="1" applyAlignment="1">
      <alignment horizontal="left" vertical="center"/>
    </xf>
    <xf numFmtId="0" fontId="8" fillId="3" borderId="0" xfId="1" applyFont="1" applyFill="1" applyAlignment="1" applyProtection="1">
      <alignment horizontal="center" vertical="center"/>
      <protection locked="0"/>
    </xf>
    <xf numFmtId="0" fontId="9" fillId="3" borderId="0" xfId="1" applyFont="1" applyFill="1"/>
    <xf numFmtId="164" fontId="4" fillId="4" borderId="0" xfId="1" applyNumberFormat="1" applyFont="1" applyFill="1" applyAlignment="1">
      <alignment horizontal="left" vertical="top" wrapText="1"/>
    </xf>
    <xf numFmtId="4" fontId="4" fillId="4" borderId="0" xfId="1" applyNumberFormat="1" applyFont="1" applyFill="1" applyAlignment="1" applyProtection="1">
      <alignment horizontal="center" wrapText="1"/>
      <protection locked="0"/>
    </xf>
    <xf numFmtId="4" fontId="3" fillId="4" borderId="0" xfId="1" applyNumberFormat="1" applyFont="1" applyFill="1" applyAlignment="1" applyProtection="1">
      <alignment horizontal="center" wrapText="1"/>
      <protection locked="0"/>
    </xf>
    <xf numFmtId="0" fontId="3" fillId="4" borderId="0" xfId="1" applyFont="1" applyFill="1" applyAlignment="1">
      <alignment vertical="center" wrapText="1"/>
    </xf>
    <xf numFmtId="0" fontId="12" fillId="0" borderId="0" xfId="1" applyFont="1" applyAlignment="1">
      <alignment horizontal="center" shrinkToFit="1"/>
    </xf>
    <xf numFmtId="2" fontId="3" fillId="0" borderId="0" xfId="1" applyNumberFormat="1" applyFont="1" applyAlignment="1">
      <alignment horizontal="justify" vertical="top" wrapText="1"/>
    </xf>
    <xf numFmtId="49" fontId="3" fillId="0" borderId="0" xfId="1" applyNumberFormat="1" applyFont="1" applyAlignment="1">
      <alignment horizontal="center" vertical="top" wrapText="1"/>
    </xf>
    <xf numFmtId="2" fontId="3" fillId="0" borderId="0" xfId="1" applyNumberFormat="1" applyFont="1" applyAlignment="1">
      <alignment vertical="top" wrapText="1"/>
    </xf>
    <xf numFmtId="49" fontId="4" fillId="0" borderId="0" xfId="1" applyNumberFormat="1" applyFont="1" applyAlignment="1">
      <alignment horizontal="left" vertical="center" wrapText="1"/>
    </xf>
    <xf numFmtId="0" fontId="4" fillId="0" borderId="0" xfId="1" applyFont="1" applyAlignment="1" applyProtection="1">
      <alignment horizontal="center" vertical="center"/>
      <protection locked="0"/>
    </xf>
    <xf numFmtId="2" fontId="13" fillId="0" borderId="0" xfId="1" applyNumberFormat="1" applyFont="1" applyAlignment="1">
      <alignment vertical="top" wrapText="1"/>
    </xf>
    <xf numFmtId="4" fontId="12" fillId="0" borderId="0" xfId="1" applyNumberFormat="1" applyFont="1" applyAlignment="1">
      <alignment horizontal="center" shrinkToFit="1"/>
    </xf>
    <xf numFmtId="4" fontId="13" fillId="0" borderId="0" xfId="1" applyNumberFormat="1" applyFont="1" applyAlignment="1" applyProtection="1">
      <alignment horizontal="center"/>
      <protection locked="0"/>
    </xf>
    <xf numFmtId="164" fontId="5" fillId="3" borderId="4" xfId="1" applyNumberFormat="1" applyFont="1" applyFill="1" applyBorder="1" applyAlignment="1">
      <alignment horizontal="center" vertical="top" wrapText="1"/>
    </xf>
    <xf numFmtId="0" fontId="8" fillId="3" borderId="0" xfId="1" applyFont="1" applyFill="1" applyAlignment="1">
      <alignment horizontal="center" vertical="top"/>
    </xf>
    <xf numFmtId="0" fontId="10" fillId="0" borderId="3" xfId="1" applyFont="1" applyBorder="1" applyAlignment="1">
      <alignment horizontal="center" vertical="top"/>
    </xf>
    <xf numFmtId="49" fontId="2" fillId="0" borderId="1" xfId="1" applyNumberFormat="1" applyFont="1" applyBorder="1" applyAlignment="1">
      <alignment horizontal="center" vertical="top"/>
    </xf>
    <xf numFmtId="49" fontId="4" fillId="4" borderId="0" xfId="1" applyNumberFormat="1" applyFont="1" applyFill="1" applyAlignment="1">
      <alignment horizontal="center" vertical="top" wrapText="1"/>
    </xf>
    <xf numFmtId="49" fontId="3" fillId="0" borderId="0" xfId="1" quotePrefix="1" applyNumberFormat="1" applyFont="1" applyAlignment="1">
      <alignment horizontal="center" vertical="top" wrapText="1"/>
    </xf>
    <xf numFmtId="49" fontId="12" fillId="0" borderId="0" xfId="1" applyNumberFormat="1" applyFont="1" applyAlignment="1">
      <alignment horizontal="center" vertical="top" wrapText="1"/>
    </xf>
    <xf numFmtId="0" fontId="3" fillId="0" borderId="0" xfId="1" applyFont="1" applyAlignment="1">
      <alignment horizontal="center" vertical="top"/>
    </xf>
    <xf numFmtId="0" fontId="12" fillId="0" borderId="0" xfId="1" applyFont="1" applyAlignment="1">
      <alignment horizontal="center" vertical="top"/>
    </xf>
    <xf numFmtId="49" fontId="4" fillId="0" borderId="4" xfId="1" applyNumberFormat="1" applyFont="1" applyBorder="1" applyAlignment="1">
      <alignment horizontal="center" vertical="top"/>
    </xf>
    <xf numFmtId="49" fontId="4" fillId="0" borderId="0" xfId="1" applyNumberFormat="1" applyFont="1" applyAlignment="1">
      <alignment horizontal="center" vertical="top"/>
    </xf>
    <xf numFmtId="49" fontId="2" fillId="0" borderId="0" xfId="1" applyNumberFormat="1" applyFont="1" applyAlignment="1">
      <alignment horizontal="center" vertical="top" wrapText="1"/>
    </xf>
    <xf numFmtId="0" fontId="3" fillId="0" borderId="0" xfId="1" applyFont="1" applyAlignment="1">
      <alignment horizontal="center" vertical="top" wrapText="1"/>
    </xf>
    <xf numFmtId="0" fontId="8" fillId="3" borderId="0" xfId="1" applyFont="1" applyFill="1" applyAlignment="1">
      <alignment horizontal="center" shrinkToFit="1"/>
    </xf>
    <xf numFmtId="0" fontId="4" fillId="0" borderId="1" xfId="1" applyFont="1" applyBorder="1" applyAlignment="1">
      <alignment horizontal="center" shrinkToFit="1"/>
    </xf>
    <xf numFmtId="0" fontId="4" fillId="0" borderId="0" xfId="1" applyFont="1" applyAlignment="1">
      <alignment horizontal="center" shrinkToFit="1"/>
    </xf>
    <xf numFmtId="0" fontId="3" fillId="0" borderId="0" xfId="1" applyFont="1" applyAlignment="1">
      <alignment horizontal="center" wrapText="1"/>
    </xf>
    <xf numFmtId="0" fontId="8" fillId="3" borderId="0" xfId="1" applyFont="1" applyFill="1" applyAlignment="1" applyProtection="1">
      <alignment horizontal="center"/>
      <protection locked="0"/>
    </xf>
    <xf numFmtId="4" fontId="4" fillId="0" borderId="3" xfId="1" applyNumberFormat="1" applyFont="1" applyBorder="1" applyAlignment="1" applyProtection="1">
      <alignment horizontal="center"/>
      <protection locked="0"/>
    </xf>
    <xf numFmtId="4" fontId="12" fillId="0" borderId="0" xfId="1" applyNumberFormat="1" applyFont="1" applyAlignment="1" applyProtection="1">
      <alignment horizontal="center" wrapText="1"/>
      <protection locked="0"/>
    </xf>
    <xf numFmtId="4" fontId="12" fillId="0" borderId="0" xfId="1" applyNumberFormat="1" applyFont="1" applyAlignment="1" applyProtection="1">
      <alignment horizontal="center"/>
      <protection locked="0"/>
    </xf>
    <xf numFmtId="4" fontId="4" fillId="4" borderId="0" xfId="1" applyNumberFormat="1" applyFont="1" applyFill="1" applyAlignment="1" applyProtection="1">
      <alignment horizontal="center" wrapText="1"/>
      <protection locked="0" hidden="1"/>
    </xf>
    <xf numFmtId="0" fontId="3" fillId="0" borderId="0" xfId="1" applyFont="1" applyAlignment="1" applyProtection="1">
      <alignment horizontal="center" vertical="top" wrapText="1"/>
      <protection locked="0"/>
    </xf>
    <xf numFmtId="164" fontId="5" fillId="3" borderId="1" xfId="1" applyNumberFormat="1" applyFont="1" applyFill="1" applyBorder="1" applyAlignment="1">
      <alignment horizontal="center" wrapText="1"/>
    </xf>
    <xf numFmtId="0" fontId="3" fillId="0" borderId="0" xfId="1" applyFont="1" applyAlignment="1">
      <alignment horizontal="center" vertical="center" wrapText="1"/>
    </xf>
    <xf numFmtId="4" fontId="3" fillId="0" borderId="0" xfId="1" applyNumberFormat="1" applyFont="1" applyAlignment="1" applyProtection="1">
      <alignment horizontal="right" wrapText="1"/>
      <protection locked="0" hidden="1"/>
    </xf>
    <xf numFmtId="4" fontId="4" fillId="0" borderId="0" xfId="1" applyNumberFormat="1" applyFont="1" applyAlignment="1" applyProtection="1">
      <alignment horizontal="right" wrapText="1"/>
      <protection locked="0" hidden="1"/>
    </xf>
    <xf numFmtId="0" fontId="3" fillId="4" borderId="0" xfId="1" applyFont="1" applyFill="1" applyAlignment="1">
      <alignment horizontal="right" vertical="center" wrapText="1"/>
    </xf>
    <xf numFmtId="0" fontId="3" fillId="0" borderId="0" xfId="1" applyFont="1" applyAlignment="1">
      <alignment horizontal="right" vertical="top" wrapText="1"/>
    </xf>
    <xf numFmtId="0" fontId="3" fillId="0" borderId="0" xfId="1" applyFont="1" applyAlignment="1" applyProtection="1">
      <alignment horizontal="right" vertical="top" wrapText="1"/>
      <protection locked="0" hidden="1"/>
    </xf>
    <xf numFmtId="4" fontId="4" fillId="0" borderId="0" xfId="1" applyNumberFormat="1" applyFont="1" applyAlignment="1" applyProtection="1">
      <alignment horizontal="right"/>
      <protection locked="0" hidden="1"/>
    </xf>
    <xf numFmtId="4" fontId="13" fillId="0" borderId="0" xfId="1" applyNumberFormat="1" applyFont="1" applyAlignment="1" applyProtection="1">
      <alignment horizontal="right"/>
      <protection locked="0" hidden="1"/>
    </xf>
    <xf numFmtId="0" fontId="9" fillId="3" borderId="0" xfId="1" applyFont="1" applyFill="1" applyAlignment="1" applyProtection="1">
      <alignment horizontal="right"/>
      <protection locked="0" hidden="1"/>
    </xf>
    <xf numFmtId="0" fontId="3" fillId="0" borderId="0" xfId="1" applyFont="1" applyAlignment="1" applyProtection="1">
      <alignment horizontal="right"/>
      <protection locked="0" hidden="1"/>
    </xf>
    <xf numFmtId="4" fontId="4" fillId="0" borderId="1" xfId="1" applyNumberFormat="1" applyFont="1" applyBorder="1" applyAlignment="1" applyProtection="1">
      <alignment horizontal="right" vertical="center"/>
      <protection locked="0" hidden="1"/>
    </xf>
    <xf numFmtId="4" fontId="4" fillId="0" borderId="0" xfId="1" applyNumberFormat="1" applyFont="1" applyAlignment="1" applyProtection="1">
      <alignment horizontal="right" vertical="center"/>
      <protection locked="0" hidden="1"/>
    </xf>
    <xf numFmtId="4" fontId="6" fillId="2" borderId="0" xfId="1" applyNumberFormat="1" applyFont="1" applyFill="1" applyAlignment="1" applyProtection="1">
      <alignment horizontal="right" wrapText="1"/>
      <protection locked="0" hidden="1"/>
    </xf>
    <xf numFmtId="4" fontId="3" fillId="2" borderId="0" xfId="1" applyNumberFormat="1" applyFont="1" applyFill="1" applyAlignment="1" applyProtection="1">
      <alignment horizontal="right" wrapText="1"/>
      <protection locked="0" hidden="1"/>
    </xf>
    <xf numFmtId="0" fontId="3" fillId="0" borderId="2" xfId="1" applyFont="1" applyBorder="1" applyAlignment="1">
      <alignment horizontal="left"/>
    </xf>
    <xf numFmtId="0" fontId="3" fillId="3" borderId="3" xfId="1" applyFont="1" applyFill="1" applyBorder="1" applyAlignment="1">
      <alignment horizontal="center" vertical="top"/>
    </xf>
    <xf numFmtId="2" fontId="4" fillId="3" borderId="3" xfId="1" applyNumberFormat="1" applyFont="1" applyFill="1" applyBorder="1" applyAlignment="1">
      <alignment vertical="top" wrapText="1"/>
    </xf>
    <xf numFmtId="4" fontId="3" fillId="3" borderId="3" xfId="1" applyNumberFormat="1" applyFont="1" applyFill="1" applyBorder="1" applyAlignment="1">
      <alignment horizontal="center" shrinkToFit="1"/>
    </xf>
    <xf numFmtId="4" fontId="3" fillId="3" borderId="3" xfId="1" applyNumberFormat="1" applyFont="1" applyFill="1" applyBorder="1" applyAlignment="1" applyProtection="1">
      <alignment horizontal="center"/>
      <protection locked="0"/>
    </xf>
    <xf numFmtId="4" fontId="4" fillId="3" borderId="3" xfId="1" applyNumberFormat="1" applyFont="1" applyFill="1" applyBorder="1" applyAlignment="1" applyProtection="1">
      <alignment horizontal="center"/>
      <protection locked="0"/>
    </xf>
    <xf numFmtId="4" fontId="4" fillId="3" borderId="3" xfId="1" applyNumberFormat="1" applyFont="1" applyFill="1" applyBorder="1" applyAlignment="1" applyProtection="1">
      <alignment horizontal="right"/>
      <protection locked="0" hidden="1"/>
    </xf>
    <xf numFmtId="0" fontId="4" fillId="3" borderId="0" xfId="1" applyFont="1" applyFill="1"/>
    <xf numFmtId="4" fontId="4" fillId="3" borderId="0" xfId="1" applyNumberFormat="1" applyFont="1" applyFill="1" applyAlignment="1" applyProtection="1">
      <alignment horizontal="center" wrapText="1"/>
      <protection locked="0"/>
    </xf>
    <xf numFmtId="4" fontId="3" fillId="3" borderId="0" xfId="1" applyNumberFormat="1" applyFont="1" applyFill="1" applyAlignment="1" applyProtection="1">
      <alignment horizontal="center" wrapText="1"/>
      <protection locked="0"/>
    </xf>
    <xf numFmtId="0" fontId="3" fillId="3" borderId="0" xfId="1" applyFont="1" applyFill="1" applyAlignment="1">
      <alignment vertical="center" wrapText="1"/>
    </xf>
    <xf numFmtId="49" fontId="4" fillId="3" borderId="0" xfId="1" applyNumberFormat="1" applyFont="1" applyFill="1" applyAlignment="1">
      <alignment horizontal="center" vertical="top" wrapText="1"/>
    </xf>
    <xf numFmtId="164" fontId="4" fillId="3" borderId="0" xfId="1" applyNumberFormat="1" applyFont="1" applyFill="1" applyAlignment="1">
      <alignment horizontal="left" vertical="top" wrapText="1"/>
    </xf>
    <xf numFmtId="4" fontId="4" fillId="3" borderId="0" xfId="1" applyNumberFormat="1" applyFont="1" applyFill="1" applyAlignment="1" applyProtection="1">
      <alignment horizontal="center" wrapText="1"/>
      <protection locked="0" hidden="1"/>
    </xf>
    <xf numFmtId="0" fontId="3" fillId="3" borderId="0" xfId="1" applyFont="1" applyFill="1" applyAlignment="1">
      <alignment horizontal="right" vertical="center" wrapText="1"/>
    </xf>
    <xf numFmtId="0" fontId="3" fillId="0" borderId="1" xfId="1" applyFont="1" applyBorder="1" applyAlignment="1">
      <alignment horizontal="center" shrinkToFit="1"/>
    </xf>
    <xf numFmtId="4" fontId="3" fillId="0" borderId="0" xfId="1" applyNumberFormat="1" applyFont="1" applyAlignment="1" applyProtection="1">
      <alignment wrapText="1"/>
      <protection locked="0" hidden="1"/>
    </xf>
    <xf numFmtId="0" fontId="12" fillId="0" borderId="0" xfId="1" applyFont="1" applyAlignment="1">
      <alignment vertical="top" wrapText="1"/>
    </xf>
    <xf numFmtId="0" fontId="12" fillId="0" borderId="0" xfId="1" applyFont="1" applyAlignment="1" applyProtection="1">
      <alignment horizontal="center" vertical="top" wrapText="1"/>
      <protection locked="0"/>
    </xf>
    <xf numFmtId="49" fontId="3" fillId="5" borderId="0" xfId="1" applyNumberFormat="1" applyFont="1" applyFill="1" applyAlignment="1">
      <alignment horizontal="center" vertical="top" wrapText="1"/>
    </xf>
    <xf numFmtId="0" fontId="3" fillId="5" borderId="0" xfId="1" applyFont="1" applyFill="1" applyAlignment="1">
      <alignment horizontal="left" vertical="top" wrapText="1" indent="1"/>
    </xf>
    <xf numFmtId="0" fontId="3" fillId="5" borderId="0" xfId="1" applyFont="1" applyFill="1" applyAlignment="1">
      <alignment horizontal="center" wrapText="1"/>
    </xf>
    <xf numFmtId="0" fontId="3" fillId="5" borderId="0" xfId="1" applyFont="1" applyFill="1" applyAlignment="1">
      <alignment horizontal="center" vertical="top" wrapText="1"/>
    </xf>
    <xf numFmtId="0" fontId="3" fillId="5" borderId="0" xfId="1" applyFont="1" applyFill="1" applyAlignment="1">
      <alignment horizontal="right" vertical="top" wrapText="1"/>
    </xf>
    <xf numFmtId="0" fontId="3" fillId="5" borderId="0" xfId="1" applyFont="1" applyFill="1" applyAlignment="1">
      <alignment vertical="top" wrapText="1"/>
    </xf>
    <xf numFmtId="0" fontId="3" fillId="0" borderId="0" xfId="1" quotePrefix="1" applyFont="1" applyAlignment="1">
      <alignment horizontal="justify" vertical="top" wrapText="1"/>
    </xf>
    <xf numFmtId="0" fontId="3" fillId="5" borderId="0" xfId="1" applyFont="1" applyFill="1" applyAlignment="1">
      <alignment horizontal="center" vertical="center"/>
    </xf>
    <xf numFmtId="0" fontId="3" fillId="3" borderId="0" xfId="1" applyFont="1" applyFill="1" applyAlignment="1">
      <alignment horizontal="center" vertical="center" wrapText="1"/>
    </xf>
    <xf numFmtId="4" fontId="4" fillId="3" borderId="0" xfId="1" applyNumberFormat="1" applyFont="1" applyFill="1" applyAlignment="1">
      <alignment horizontal="center" vertical="center"/>
    </xf>
    <xf numFmtId="0" fontId="3" fillId="5" borderId="0" xfId="1" applyFont="1" applyFill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3" fillId="4" borderId="0" xfId="1" applyFont="1" applyFill="1" applyAlignment="1">
      <alignment horizontal="center" vertical="center" wrapText="1"/>
    </xf>
    <xf numFmtId="0" fontId="9" fillId="3" borderId="0" xfId="1" applyFont="1" applyFill="1" applyAlignment="1">
      <alignment horizontal="center" vertical="center"/>
    </xf>
    <xf numFmtId="0" fontId="4" fillId="0" borderId="0" xfId="1" applyFont="1" applyAlignment="1">
      <alignment horizontal="center" vertical="center" wrapText="1"/>
    </xf>
    <xf numFmtId="0" fontId="11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 wrapText="1"/>
    </xf>
    <xf numFmtId="0" fontId="3" fillId="0" borderId="1" xfId="1" applyFont="1" applyBorder="1" applyAlignment="1">
      <alignment horizontal="center" shrinkToFit="1"/>
    </xf>
    <xf numFmtId="0" fontId="3" fillId="0" borderId="3" xfId="1" applyFont="1" applyBorder="1" applyAlignment="1">
      <alignment horizontal="center" shrinkToFit="1"/>
    </xf>
    <xf numFmtId="0" fontId="3" fillId="0" borderId="2" xfId="1" applyFont="1" applyBorder="1" applyAlignment="1">
      <alignment horizontal="center" shrinkToFit="1"/>
    </xf>
    <xf numFmtId="4" fontId="9" fillId="0" borderId="3" xfId="1" applyNumberFormat="1" applyFont="1" applyBorder="1" applyAlignment="1" applyProtection="1">
      <alignment horizontal="right"/>
      <protection locked="0" hidden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H231"/>
  <sheetViews>
    <sheetView tabSelected="1" view="pageBreakPreview" topLeftCell="A220" zoomScaleSheetLayoutView="100" workbookViewId="0">
      <selection activeCell="E6" sqref="E6:E215"/>
    </sheetView>
  </sheetViews>
  <sheetFormatPr defaultColWidth="9.21875" defaultRowHeight="13.8"/>
  <cols>
    <col min="1" max="1" width="5.77734375" style="42" customWidth="1"/>
    <col min="2" max="2" width="59.77734375" style="12" customWidth="1"/>
    <col min="3" max="3" width="5.77734375" style="5" customWidth="1"/>
    <col min="4" max="4" width="7.77734375" style="23" customWidth="1"/>
    <col min="5" max="5" width="9" style="29" customWidth="1"/>
    <col min="6" max="6" width="11.77734375" style="86" customWidth="1"/>
    <col min="7" max="8" width="12.77734375" style="73" bestFit="1" customWidth="1"/>
    <col min="9" max="16384" width="9.21875" style="12"/>
  </cols>
  <sheetData>
    <row r="1" spans="1:8" s="1" customFormat="1">
      <c r="A1" s="52"/>
      <c r="B1" s="87" t="s">
        <v>142</v>
      </c>
      <c r="C1" s="102"/>
      <c r="D1" s="123"/>
      <c r="E1" s="124"/>
      <c r="F1" s="125"/>
      <c r="G1" s="113"/>
      <c r="H1" s="113"/>
    </row>
    <row r="2" spans="1:8" s="32" customFormat="1" ht="41.4">
      <c r="A2" s="49" t="s">
        <v>0</v>
      </c>
      <c r="B2" s="31" t="s">
        <v>1</v>
      </c>
      <c r="C2" s="31" t="s">
        <v>2</v>
      </c>
      <c r="D2" s="31" t="s">
        <v>3</v>
      </c>
      <c r="E2" s="31" t="s">
        <v>64</v>
      </c>
      <c r="F2" s="72" t="s">
        <v>65</v>
      </c>
    </row>
    <row r="3" spans="1:8" s="4" customFormat="1" ht="14.25" customHeight="1">
      <c r="A3" s="42"/>
      <c r="B3" s="2"/>
      <c r="C3" s="3"/>
      <c r="D3" s="23"/>
      <c r="E3" s="22"/>
      <c r="F3" s="75"/>
      <c r="G3" s="73"/>
      <c r="H3" s="73"/>
    </row>
    <row r="4" spans="1:8" s="97" customFormat="1" ht="15.75" customHeight="1">
      <c r="A4" s="98">
        <v>1</v>
      </c>
      <c r="B4" s="99" t="s">
        <v>17</v>
      </c>
      <c r="C4" s="95"/>
      <c r="D4" s="96"/>
      <c r="E4" s="100"/>
      <c r="F4" s="101"/>
      <c r="G4" s="114"/>
      <c r="H4" s="114"/>
    </row>
    <row r="5" spans="1:8" s="4" customFormat="1" ht="14.25" customHeight="1">
      <c r="A5" s="42"/>
      <c r="B5" s="2"/>
      <c r="C5" s="3"/>
      <c r="D5" s="23"/>
      <c r="E5" s="22"/>
      <c r="F5" s="75"/>
      <c r="G5" s="73"/>
      <c r="H5" s="73"/>
    </row>
    <row r="6" spans="1:8" s="4" customFormat="1" ht="41.4">
      <c r="A6" s="42" t="s">
        <v>5</v>
      </c>
      <c r="B6" s="7" t="s">
        <v>19</v>
      </c>
      <c r="C6" s="5" t="s">
        <v>6</v>
      </c>
      <c r="D6" s="22">
        <v>1</v>
      </c>
      <c r="E6" s="22"/>
      <c r="F6" s="74">
        <f t="shared" ref="F6" si="0">IF(D6=0,"",D6*E6)</f>
        <v>0</v>
      </c>
      <c r="G6" s="73"/>
      <c r="H6" s="73"/>
    </row>
    <row r="7" spans="1:8" s="6" customFormat="1" ht="15" customHeight="1">
      <c r="A7" s="42"/>
      <c r="B7" s="2"/>
      <c r="C7" s="5"/>
      <c r="D7" s="22"/>
      <c r="E7" s="22"/>
      <c r="F7" s="74"/>
      <c r="G7" s="73"/>
      <c r="H7" s="73"/>
    </row>
    <row r="8" spans="1:8" s="4" customFormat="1" ht="41.4">
      <c r="A8" s="42" t="s">
        <v>7</v>
      </c>
      <c r="B8" s="7" t="s">
        <v>186</v>
      </c>
      <c r="C8" s="5" t="s">
        <v>16</v>
      </c>
      <c r="D8" s="22">
        <v>1</v>
      </c>
      <c r="E8" s="22"/>
      <c r="F8" s="74">
        <f t="shared" ref="F8" si="1">IF(D8=0,"",D8*E8)</f>
        <v>0</v>
      </c>
      <c r="G8" s="73"/>
      <c r="H8" s="73"/>
    </row>
    <row r="9" spans="1:8" s="6" customFormat="1" ht="15" customHeight="1">
      <c r="A9" s="42"/>
      <c r="B9" s="2"/>
      <c r="C9" s="5"/>
      <c r="D9" s="22"/>
      <c r="E9" s="22"/>
      <c r="F9" s="74"/>
      <c r="G9" s="73"/>
      <c r="H9" s="73"/>
    </row>
    <row r="10" spans="1:8" s="6" customFormat="1" ht="27.6">
      <c r="A10" s="42" t="s">
        <v>12</v>
      </c>
      <c r="B10" s="7" t="s">
        <v>143</v>
      </c>
      <c r="C10" s="5" t="s">
        <v>16</v>
      </c>
      <c r="D10" s="22">
        <v>1</v>
      </c>
      <c r="E10" s="22"/>
      <c r="F10" s="74">
        <f>IF(D10=0,"",D10*E10)</f>
        <v>0</v>
      </c>
      <c r="G10" s="73"/>
      <c r="H10" s="73"/>
    </row>
    <row r="11" spans="1:8" s="6" customFormat="1" ht="15" customHeight="1">
      <c r="A11" s="42"/>
      <c r="B11" s="2"/>
      <c r="C11" s="5"/>
      <c r="D11" s="22"/>
      <c r="E11" s="22"/>
      <c r="F11" s="74"/>
      <c r="G11" s="73"/>
      <c r="H11" s="73"/>
    </row>
    <row r="12" spans="1:8" s="6" customFormat="1" ht="27.6">
      <c r="A12" s="42" t="s">
        <v>13</v>
      </c>
      <c r="B12" s="7" t="s">
        <v>149</v>
      </c>
      <c r="C12" s="5" t="s">
        <v>16</v>
      </c>
      <c r="D12" s="22">
        <v>2</v>
      </c>
      <c r="E12" s="22"/>
      <c r="F12" s="74">
        <f>IF(D12=0,"",D12*E12)</f>
        <v>0</v>
      </c>
      <c r="G12" s="73"/>
      <c r="H12" s="73"/>
    </row>
    <row r="13" spans="1:8" s="6" customFormat="1" ht="15" customHeight="1">
      <c r="A13" s="42"/>
      <c r="B13" s="2"/>
      <c r="C13" s="5"/>
      <c r="D13" s="22"/>
      <c r="E13" s="22"/>
      <c r="F13" s="74"/>
      <c r="G13" s="73"/>
      <c r="H13" s="73"/>
    </row>
    <row r="14" spans="1:8" s="6" customFormat="1" ht="27.6">
      <c r="A14" s="54" t="s">
        <v>14</v>
      </c>
      <c r="B14" s="7" t="s">
        <v>144</v>
      </c>
      <c r="C14" s="5"/>
      <c r="D14" s="22"/>
      <c r="E14" s="22"/>
      <c r="F14" s="74"/>
      <c r="G14" s="73"/>
      <c r="H14" s="73"/>
    </row>
    <row r="15" spans="1:8" s="6" customFormat="1" ht="16.2">
      <c r="A15" s="42"/>
      <c r="B15" s="30" t="s">
        <v>97</v>
      </c>
      <c r="C15" s="5" t="s">
        <v>4</v>
      </c>
      <c r="D15" s="22">
        <v>40</v>
      </c>
      <c r="E15" s="22"/>
      <c r="F15" s="74">
        <f t="shared" ref="F15" si="2">IF(D15=0,"",D15*E15)</f>
        <v>0</v>
      </c>
      <c r="G15" s="73"/>
      <c r="H15" s="73"/>
    </row>
    <row r="16" spans="1:8" s="6" customFormat="1" ht="16.2">
      <c r="A16" s="42"/>
      <c r="B16" s="30" t="s">
        <v>66</v>
      </c>
      <c r="C16" s="5" t="s">
        <v>4</v>
      </c>
      <c r="D16" s="22">
        <v>10</v>
      </c>
      <c r="E16" s="22"/>
      <c r="F16" s="74">
        <f t="shared" ref="F16:F18" si="3">IF(D16=0,"",D16*E16)</f>
        <v>0</v>
      </c>
      <c r="G16" s="73"/>
      <c r="H16" s="73"/>
    </row>
    <row r="17" spans="1:8" s="6" customFormat="1" ht="16.2">
      <c r="A17" s="42"/>
      <c r="B17" s="30" t="s">
        <v>146</v>
      </c>
      <c r="C17" s="5" t="s">
        <v>4</v>
      </c>
      <c r="D17" s="22">
        <v>65</v>
      </c>
      <c r="E17" s="22"/>
      <c r="F17" s="74">
        <f t="shared" ref="F17" si="4">IF(D17=0,"",D17*E17)</f>
        <v>0</v>
      </c>
      <c r="G17" s="73"/>
      <c r="H17" s="73"/>
    </row>
    <row r="18" spans="1:8" s="6" customFormat="1" ht="16.2">
      <c r="A18" s="42"/>
      <c r="B18" s="30" t="s">
        <v>145</v>
      </c>
      <c r="C18" s="5" t="s">
        <v>49</v>
      </c>
      <c r="D18" s="22">
        <v>85</v>
      </c>
      <c r="E18" s="22"/>
      <c r="F18" s="74">
        <f t="shared" si="3"/>
        <v>0</v>
      </c>
      <c r="G18" s="73"/>
      <c r="H18" s="73"/>
    </row>
    <row r="19" spans="1:8" s="6" customFormat="1" ht="15" customHeight="1">
      <c r="A19" s="42"/>
      <c r="B19" s="2"/>
      <c r="C19" s="5"/>
      <c r="D19" s="22"/>
      <c r="E19" s="22"/>
      <c r="F19" s="74"/>
      <c r="G19" s="73"/>
      <c r="H19" s="73"/>
    </row>
    <row r="20" spans="1:8" s="6" customFormat="1" ht="27.6">
      <c r="A20" s="54" t="s">
        <v>15</v>
      </c>
      <c r="B20" s="7" t="s">
        <v>98</v>
      </c>
      <c r="C20" s="5" t="s">
        <v>16</v>
      </c>
      <c r="D20" s="22">
        <v>2</v>
      </c>
      <c r="E20" s="22"/>
      <c r="F20" s="74">
        <f t="shared" ref="F20" si="5">IF(D20=0,"",D20*E20)</f>
        <v>0</v>
      </c>
      <c r="G20" s="73"/>
      <c r="H20" s="73"/>
    </row>
    <row r="21" spans="1:8" s="6" customFormat="1">
      <c r="A21" s="42"/>
      <c r="B21" s="30"/>
      <c r="C21" s="10"/>
      <c r="D21" s="22"/>
      <c r="E21" s="22"/>
      <c r="F21" s="74"/>
      <c r="G21" s="73"/>
      <c r="H21" s="73"/>
    </row>
    <row r="22" spans="1:8" s="6" customFormat="1" ht="27.6">
      <c r="A22" s="54" t="s">
        <v>22</v>
      </c>
      <c r="B22" s="7" t="s">
        <v>86</v>
      </c>
      <c r="C22" s="5" t="s">
        <v>16</v>
      </c>
      <c r="D22" s="22">
        <v>1</v>
      </c>
      <c r="E22" s="22"/>
      <c r="F22" s="74">
        <f t="shared" ref="F22" si="6">IF(D22=0,"",D22*E22)</f>
        <v>0</v>
      </c>
      <c r="G22" s="73"/>
      <c r="H22" s="73"/>
    </row>
    <row r="23" spans="1:8" s="6" customFormat="1">
      <c r="A23" s="42"/>
      <c r="B23" s="30"/>
      <c r="C23" s="10"/>
      <c r="D23" s="22"/>
      <c r="E23" s="22"/>
      <c r="F23" s="74"/>
      <c r="G23" s="73"/>
      <c r="H23" s="73"/>
    </row>
    <row r="24" spans="1:8" s="6" customFormat="1">
      <c r="A24" s="54" t="s">
        <v>67</v>
      </c>
      <c r="B24" s="7" t="s">
        <v>95</v>
      </c>
      <c r="C24" s="5" t="s">
        <v>16</v>
      </c>
      <c r="D24" s="22">
        <v>1</v>
      </c>
      <c r="E24" s="22"/>
      <c r="F24" s="74">
        <f t="shared" ref="F24" si="7">IF(D24=0,"",D24*E24)</f>
        <v>0</v>
      </c>
      <c r="G24" s="73"/>
      <c r="H24" s="73"/>
    </row>
    <row r="25" spans="1:8" s="6" customFormat="1">
      <c r="A25" s="42"/>
      <c r="B25" s="30"/>
      <c r="C25" s="10"/>
      <c r="D25" s="22"/>
      <c r="E25" s="22"/>
      <c r="F25" s="74"/>
      <c r="G25" s="73"/>
      <c r="H25" s="73"/>
    </row>
    <row r="26" spans="1:8" s="6" customFormat="1" ht="27.6">
      <c r="A26" s="54" t="s">
        <v>68</v>
      </c>
      <c r="B26" s="7" t="s">
        <v>147</v>
      </c>
      <c r="C26" s="5" t="s">
        <v>6</v>
      </c>
      <c r="D26" s="22">
        <v>6</v>
      </c>
      <c r="E26" s="22"/>
      <c r="F26" s="74">
        <f t="shared" ref="F26" si="8">IF(D26=0,"",D26*E26)</f>
        <v>0</v>
      </c>
      <c r="G26" s="73"/>
      <c r="H26" s="73"/>
    </row>
    <row r="27" spans="1:8" s="6" customFormat="1">
      <c r="A27" s="42"/>
      <c r="B27" s="30"/>
      <c r="C27" s="10"/>
      <c r="D27" s="22"/>
      <c r="E27" s="22"/>
      <c r="F27" s="74"/>
      <c r="G27" s="73"/>
      <c r="H27" s="73"/>
    </row>
    <row r="28" spans="1:8" s="6" customFormat="1" ht="41.4">
      <c r="A28" s="54" t="s">
        <v>69</v>
      </c>
      <c r="B28" s="7" t="s">
        <v>150</v>
      </c>
      <c r="C28" s="5" t="s">
        <v>16</v>
      </c>
      <c r="D28" s="22">
        <v>2</v>
      </c>
      <c r="E28" s="22"/>
      <c r="F28" s="74">
        <f t="shared" ref="F28" si="9">IF(D28=0,"",D28*E28)</f>
        <v>0</v>
      </c>
      <c r="G28" s="73"/>
      <c r="H28" s="73"/>
    </row>
    <row r="29" spans="1:8" s="6" customFormat="1">
      <c r="A29" s="42"/>
      <c r="B29" s="30"/>
      <c r="C29" s="10"/>
      <c r="D29" s="22"/>
      <c r="E29" s="22"/>
      <c r="F29" s="74"/>
      <c r="G29" s="73"/>
      <c r="H29" s="73"/>
    </row>
    <row r="30" spans="1:8" s="6" customFormat="1" ht="27.6">
      <c r="A30" s="54" t="s">
        <v>73</v>
      </c>
      <c r="B30" s="7" t="s">
        <v>148</v>
      </c>
      <c r="C30" s="5" t="s">
        <v>4</v>
      </c>
      <c r="D30" s="22">
        <v>10</v>
      </c>
      <c r="E30" s="22"/>
      <c r="F30" s="74">
        <f t="shared" ref="F30" si="10">IF(D30=0,"",D30*E30)</f>
        <v>0</v>
      </c>
      <c r="G30" s="73"/>
      <c r="H30" s="73"/>
    </row>
    <row r="31" spans="1:8" s="6" customFormat="1">
      <c r="A31" s="42"/>
      <c r="B31" s="30"/>
      <c r="C31" s="10"/>
      <c r="D31" s="22"/>
      <c r="E31" s="22"/>
      <c r="F31" s="74"/>
      <c r="G31" s="73"/>
      <c r="H31" s="73"/>
    </row>
    <row r="32" spans="1:8" s="6" customFormat="1" ht="27.6">
      <c r="A32" s="54" t="s">
        <v>74</v>
      </c>
      <c r="B32" s="7" t="s">
        <v>161</v>
      </c>
      <c r="C32" s="5" t="s">
        <v>4</v>
      </c>
      <c r="D32" s="22">
        <v>20</v>
      </c>
      <c r="E32" s="22"/>
      <c r="F32" s="74">
        <f t="shared" ref="F32" si="11">IF(D32=0,"",D32*E32)</f>
        <v>0</v>
      </c>
      <c r="G32" s="73"/>
      <c r="H32" s="73"/>
    </row>
    <row r="33" spans="1:8" s="6" customFormat="1">
      <c r="A33" s="42"/>
      <c r="B33" s="30"/>
      <c r="C33" s="10"/>
      <c r="D33" s="22"/>
      <c r="E33" s="22"/>
      <c r="F33" s="74"/>
      <c r="G33" s="73"/>
      <c r="H33" s="73"/>
    </row>
    <row r="34" spans="1:8" s="6" customFormat="1" ht="27.6">
      <c r="A34" s="54" t="s">
        <v>90</v>
      </c>
      <c r="B34" s="7" t="s">
        <v>162</v>
      </c>
      <c r="C34" s="5" t="s">
        <v>4</v>
      </c>
      <c r="D34" s="22">
        <v>200</v>
      </c>
      <c r="E34" s="22"/>
      <c r="F34" s="74">
        <f t="shared" ref="F34" si="12">IF(D34=0,"",D34*E34)</f>
        <v>0</v>
      </c>
      <c r="G34" s="73"/>
      <c r="H34" s="73"/>
    </row>
    <row r="35" spans="1:8" s="6" customFormat="1">
      <c r="A35" s="42"/>
      <c r="B35" s="30"/>
      <c r="C35" s="10"/>
      <c r="D35" s="22"/>
      <c r="E35" s="22"/>
      <c r="F35" s="74"/>
      <c r="G35" s="73"/>
      <c r="H35" s="73"/>
    </row>
    <row r="36" spans="1:8" s="6" customFormat="1" ht="55.2">
      <c r="A36" s="54" t="s">
        <v>91</v>
      </c>
      <c r="B36" s="7" t="s">
        <v>179</v>
      </c>
      <c r="C36" s="5" t="s">
        <v>16</v>
      </c>
      <c r="D36" s="22">
        <v>1</v>
      </c>
      <c r="E36" s="22"/>
      <c r="F36" s="74">
        <f t="shared" ref="F36" si="13">IF(D36=0,"",D36*E36)</f>
        <v>0</v>
      </c>
      <c r="G36" s="73"/>
      <c r="H36" s="73"/>
    </row>
    <row r="37" spans="1:8" s="6" customFormat="1">
      <c r="A37" s="42"/>
      <c r="B37" s="30"/>
      <c r="C37" s="10"/>
      <c r="D37" s="22"/>
      <c r="E37" s="22"/>
      <c r="F37" s="74"/>
      <c r="G37" s="73"/>
      <c r="H37" s="73"/>
    </row>
    <row r="38" spans="1:8" s="6" customFormat="1" ht="55.2">
      <c r="A38" s="54" t="s">
        <v>200</v>
      </c>
      <c r="B38" s="7" t="s">
        <v>201</v>
      </c>
      <c r="C38" s="5" t="s">
        <v>16</v>
      </c>
      <c r="D38" s="22">
        <v>1</v>
      </c>
      <c r="E38" s="22"/>
      <c r="F38" s="74">
        <f t="shared" ref="F38" si="14">IF(D38=0,"",D38*E38)</f>
        <v>0</v>
      </c>
      <c r="G38" s="73"/>
      <c r="H38" s="73"/>
    </row>
    <row r="39" spans="1:8" s="6" customFormat="1">
      <c r="A39" s="42"/>
      <c r="B39" s="30"/>
      <c r="C39" s="10"/>
      <c r="D39" s="22"/>
      <c r="E39" s="22"/>
      <c r="F39" s="74"/>
      <c r="G39" s="73"/>
      <c r="H39" s="73"/>
    </row>
    <row r="40" spans="1:8" s="94" customFormat="1">
      <c r="A40" s="88"/>
      <c r="B40" s="89" t="str">
        <f>+B4</f>
        <v>PRIPREMNI RADOVI</v>
      </c>
      <c r="C40" s="90"/>
      <c r="D40" s="91"/>
      <c r="E40" s="92"/>
      <c r="F40" s="93">
        <f>SUM(F6:F39)</f>
        <v>0</v>
      </c>
      <c r="G40" s="115"/>
      <c r="H40" s="115"/>
    </row>
    <row r="41" spans="1:8" s="6" customFormat="1">
      <c r="A41" s="42"/>
      <c r="B41" s="2"/>
      <c r="C41" s="5"/>
      <c r="D41" s="22"/>
      <c r="E41" s="22"/>
      <c r="F41" s="74"/>
      <c r="G41" s="73"/>
      <c r="H41" s="73"/>
    </row>
    <row r="42" spans="1:8" s="6" customFormat="1">
      <c r="A42" s="42"/>
      <c r="B42" s="2"/>
      <c r="C42" s="5"/>
      <c r="D42" s="22"/>
      <c r="E42" s="22"/>
      <c r="F42" s="74"/>
      <c r="G42" s="73"/>
      <c r="H42" s="73"/>
    </row>
    <row r="43" spans="1:8" s="6" customFormat="1">
      <c r="A43" s="42"/>
      <c r="B43" s="2"/>
      <c r="C43" s="5"/>
      <c r="D43" s="22"/>
      <c r="E43" s="22"/>
      <c r="F43" s="74"/>
      <c r="G43" s="73"/>
      <c r="H43" s="73"/>
    </row>
    <row r="44" spans="1:8" s="97" customFormat="1" ht="15.75" customHeight="1">
      <c r="A44" s="98" t="s">
        <v>23</v>
      </c>
      <c r="B44" s="99" t="s">
        <v>76</v>
      </c>
      <c r="C44" s="95"/>
      <c r="D44" s="96"/>
      <c r="E44" s="100"/>
      <c r="F44" s="101"/>
      <c r="G44" s="114"/>
      <c r="H44" s="114"/>
    </row>
    <row r="45" spans="1:8" s="6" customFormat="1">
      <c r="A45" s="42"/>
      <c r="C45" s="5"/>
      <c r="D45" s="23"/>
      <c r="E45" s="22"/>
      <c r="F45" s="74"/>
      <c r="G45" s="73"/>
      <c r="H45" s="73"/>
    </row>
    <row r="46" spans="1:8" s="6" customFormat="1" ht="55.2">
      <c r="A46" s="54" t="s">
        <v>24</v>
      </c>
      <c r="B46" s="7" t="s">
        <v>151</v>
      </c>
      <c r="C46" s="65"/>
      <c r="D46" s="65"/>
      <c r="E46" s="61"/>
      <c r="F46" s="77"/>
      <c r="G46" s="73"/>
      <c r="H46" s="73"/>
    </row>
    <row r="47" spans="1:8" s="6" customFormat="1">
      <c r="A47" s="54"/>
      <c r="B47" s="112" t="s">
        <v>152</v>
      </c>
      <c r="C47" s="5" t="s">
        <v>16</v>
      </c>
      <c r="D47" s="22">
        <v>1</v>
      </c>
      <c r="E47" s="22"/>
      <c r="F47" s="74">
        <f>IF(D47=0,"",D47*E47)</f>
        <v>0</v>
      </c>
      <c r="G47" s="73"/>
      <c r="H47" s="73"/>
    </row>
    <row r="48" spans="1:8" s="6" customFormat="1">
      <c r="A48" s="42"/>
      <c r="C48" s="5"/>
      <c r="D48" s="22"/>
      <c r="E48" s="71"/>
      <c r="F48" s="78"/>
      <c r="G48" s="73"/>
      <c r="H48" s="73"/>
    </row>
    <row r="49" spans="1:8" s="6" customFormat="1" ht="55.2">
      <c r="A49" s="54" t="s">
        <v>25</v>
      </c>
      <c r="B49" s="7" t="s">
        <v>138</v>
      </c>
      <c r="C49" s="65"/>
      <c r="D49" s="65"/>
      <c r="E49" s="61"/>
      <c r="F49" s="77"/>
      <c r="G49" s="73"/>
      <c r="H49" s="73"/>
    </row>
    <row r="50" spans="1:8" s="6" customFormat="1">
      <c r="A50" s="54"/>
      <c r="B50" s="112" t="s">
        <v>152</v>
      </c>
      <c r="C50" s="5" t="s">
        <v>16</v>
      </c>
      <c r="D50" s="22">
        <v>1</v>
      </c>
      <c r="E50" s="22"/>
      <c r="F50" s="74">
        <f>IF(D50=0,"",D50*E50)</f>
        <v>0</v>
      </c>
      <c r="G50" s="73"/>
      <c r="H50" s="73"/>
    </row>
    <row r="51" spans="1:8" s="6" customFormat="1">
      <c r="A51" s="42"/>
      <c r="C51" s="5"/>
      <c r="D51" s="22"/>
      <c r="E51" s="71"/>
      <c r="F51" s="78"/>
      <c r="G51" s="73"/>
      <c r="H51" s="73"/>
    </row>
    <row r="52" spans="1:8" s="6" customFormat="1" ht="27.6">
      <c r="A52" s="54" t="s">
        <v>26</v>
      </c>
      <c r="B52" s="7" t="s">
        <v>180</v>
      </c>
      <c r="C52" s="5" t="s">
        <v>6</v>
      </c>
      <c r="D52" s="22">
        <v>1</v>
      </c>
      <c r="E52" s="22"/>
      <c r="F52" s="74">
        <f>IF(D52=0,"",D52*E52)</f>
        <v>0</v>
      </c>
      <c r="G52" s="73"/>
      <c r="H52" s="73"/>
    </row>
    <row r="53" spans="1:8" s="6" customFormat="1">
      <c r="A53" s="42"/>
      <c r="B53" s="30"/>
      <c r="C53" s="65"/>
      <c r="D53" s="65"/>
      <c r="E53" s="61"/>
      <c r="F53" s="77"/>
      <c r="G53" s="73"/>
      <c r="H53" s="73"/>
    </row>
    <row r="54" spans="1:8" s="6" customFormat="1" ht="55.2">
      <c r="A54" s="54" t="s">
        <v>27</v>
      </c>
      <c r="B54" s="7" t="s">
        <v>99</v>
      </c>
      <c r="C54" s="5"/>
      <c r="D54" s="22"/>
      <c r="E54" s="22"/>
      <c r="F54" s="74"/>
      <c r="G54" s="73"/>
      <c r="H54" s="73"/>
    </row>
    <row r="55" spans="1:8" s="6" customFormat="1">
      <c r="A55" s="42"/>
      <c r="B55" s="30" t="s">
        <v>29</v>
      </c>
      <c r="C55" s="10" t="s">
        <v>6</v>
      </c>
      <c r="D55" s="22">
        <v>1</v>
      </c>
      <c r="E55" s="22"/>
      <c r="F55" s="74">
        <f t="shared" ref="F55:F61" si="15">IF(D55=0,"",D55*E55)</f>
        <v>0</v>
      </c>
      <c r="G55" s="73"/>
      <c r="H55" s="73"/>
    </row>
    <row r="56" spans="1:8" s="6" customFormat="1">
      <c r="A56" s="42"/>
      <c r="B56" s="30" t="s">
        <v>30</v>
      </c>
      <c r="C56" s="10" t="s">
        <v>6</v>
      </c>
      <c r="D56" s="22">
        <v>1</v>
      </c>
      <c r="E56" s="22"/>
      <c r="F56" s="74">
        <f t="shared" si="15"/>
        <v>0</v>
      </c>
      <c r="G56" s="73"/>
      <c r="H56" s="73"/>
    </row>
    <row r="57" spans="1:8" s="6" customFormat="1">
      <c r="A57" s="42"/>
      <c r="B57" s="30" t="s">
        <v>31</v>
      </c>
      <c r="C57" s="10" t="s">
        <v>6</v>
      </c>
      <c r="D57" s="22">
        <v>1</v>
      </c>
      <c r="E57" s="22"/>
      <c r="F57" s="74">
        <f t="shared" si="15"/>
        <v>0</v>
      </c>
      <c r="G57" s="73"/>
      <c r="H57" s="73"/>
    </row>
    <row r="58" spans="1:8" s="6" customFormat="1">
      <c r="A58" s="42"/>
      <c r="B58" s="30" t="s">
        <v>32</v>
      </c>
      <c r="C58" s="10" t="s">
        <v>6</v>
      </c>
      <c r="D58" s="22">
        <v>2</v>
      </c>
      <c r="E58" s="22"/>
      <c r="F58" s="74">
        <f t="shared" si="15"/>
        <v>0</v>
      </c>
      <c r="G58" s="73"/>
      <c r="H58" s="73"/>
    </row>
    <row r="59" spans="1:8" s="6" customFormat="1">
      <c r="A59" s="42"/>
      <c r="B59" s="30" t="s">
        <v>70</v>
      </c>
      <c r="C59" s="10" t="s">
        <v>6</v>
      </c>
      <c r="D59" s="22">
        <v>1</v>
      </c>
      <c r="E59" s="22"/>
      <c r="F59" s="74">
        <f t="shared" si="15"/>
        <v>0</v>
      </c>
      <c r="G59" s="73"/>
      <c r="H59" s="73"/>
    </row>
    <row r="60" spans="1:8" s="6" customFormat="1">
      <c r="A60" s="42"/>
      <c r="B60" s="30" t="s">
        <v>33</v>
      </c>
      <c r="C60" s="10" t="s">
        <v>6</v>
      </c>
      <c r="D60" s="22">
        <v>1</v>
      </c>
      <c r="E60" s="22"/>
      <c r="F60" s="74">
        <f t="shared" si="15"/>
        <v>0</v>
      </c>
      <c r="G60" s="73"/>
      <c r="H60" s="73"/>
    </row>
    <row r="61" spans="1:8" s="6" customFormat="1">
      <c r="A61" s="42"/>
      <c r="B61" s="30" t="s">
        <v>34</v>
      </c>
      <c r="C61" s="10" t="s">
        <v>6</v>
      </c>
      <c r="D61" s="22">
        <v>1</v>
      </c>
      <c r="E61" s="22"/>
      <c r="F61" s="74">
        <f t="shared" si="15"/>
        <v>0</v>
      </c>
      <c r="G61" s="73"/>
      <c r="H61" s="73"/>
    </row>
    <row r="62" spans="1:8" s="6" customFormat="1">
      <c r="A62" s="42"/>
      <c r="B62" s="30"/>
      <c r="C62" s="10"/>
      <c r="D62" s="22"/>
      <c r="E62" s="22"/>
      <c r="F62" s="74"/>
      <c r="G62" s="73"/>
      <c r="H62" s="73"/>
    </row>
    <row r="63" spans="1:8" s="6" customFormat="1" ht="76.2">
      <c r="A63" s="54" t="s">
        <v>28</v>
      </c>
      <c r="B63" s="7" t="s">
        <v>153</v>
      </c>
      <c r="C63" s="5"/>
      <c r="D63" s="22"/>
      <c r="E63" s="22"/>
      <c r="F63" s="74"/>
      <c r="G63" s="73"/>
      <c r="H63" s="73"/>
    </row>
    <row r="64" spans="1:8" s="6" customFormat="1">
      <c r="A64" s="42"/>
      <c r="B64" s="30" t="s">
        <v>154</v>
      </c>
      <c r="C64" s="10" t="s">
        <v>6</v>
      </c>
      <c r="D64" s="22">
        <v>1</v>
      </c>
      <c r="E64" s="22"/>
      <c r="F64" s="74">
        <f t="shared" ref="F64:F69" si="16">IF(D64=0,"",D64*E64)</f>
        <v>0</v>
      </c>
      <c r="G64" s="73"/>
      <c r="H64" s="73"/>
    </row>
    <row r="65" spans="1:8" s="6" customFormat="1">
      <c r="A65" s="42"/>
      <c r="B65" s="30" t="s">
        <v>35</v>
      </c>
      <c r="C65" s="10" t="s">
        <v>6</v>
      </c>
      <c r="D65" s="22">
        <v>1</v>
      </c>
      <c r="E65" s="22"/>
      <c r="F65" s="74">
        <f t="shared" ref="F65" si="17">IF(D65=0,"",D65*E65)</f>
        <v>0</v>
      </c>
      <c r="G65" s="73"/>
      <c r="H65" s="73"/>
    </row>
    <row r="66" spans="1:8" s="6" customFormat="1">
      <c r="A66" s="42"/>
      <c r="B66" s="30" t="s">
        <v>155</v>
      </c>
      <c r="C66" s="10" t="s">
        <v>6</v>
      </c>
      <c r="D66" s="22">
        <v>1</v>
      </c>
      <c r="E66" s="22"/>
      <c r="F66" s="74">
        <f t="shared" si="16"/>
        <v>0</v>
      </c>
      <c r="G66" s="73"/>
      <c r="H66" s="73"/>
    </row>
    <row r="67" spans="1:8" s="6" customFormat="1">
      <c r="A67" s="42"/>
      <c r="B67" s="30" t="s">
        <v>32</v>
      </c>
      <c r="C67" s="10" t="s">
        <v>6</v>
      </c>
      <c r="D67" s="22">
        <v>1</v>
      </c>
      <c r="E67" s="22"/>
      <c r="F67" s="74">
        <f t="shared" si="16"/>
        <v>0</v>
      </c>
      <c r="G67" s="73"/>
      <c r="H67" s="73"/>
    </row>
    <row r="68" spans="1:8" s="6" customFormat="1">
      <c r="A68" s="42"/>
      <c r="B68" s="30" t="s">
        <v>156</v>
      </c>
      <c r="C68" s="10" t="s">
        <v>6</v>
      </c>
      <c r="D68" s="22">
        <v>1</v>
      </c>
      <c r="E68" s="22"/>
      <c r="F68" s="74">
        <f t="shared" si="16"/>
        <v>0</v>
      </c>
      <c r="G68" s="73"/>
      <c r="H68" s="73"/>
    </row>
    <row r="69" spans="1:8" s="6" customFormat="1">
      <c r="A69" s="42"/>
      <c r="B69" s="30" t="s">
        <v>157</v>
      </c>
      <c r="C69" s="10" t="s">
        <v>6</v>
      </c>
      <c r="D69" s="22">
        <v>1</v>
      </c>
      <c r="E69" s="22"/>
      <c r="F69" s="74">
        <f t="shared" si="16"/>
        <v>0</v>
      </c>
      <c r="G69" s="73"/>
      <c r="H69" s="73"/>
    </row>
    <row r="70" spans="1:8" s="6" customFormat="1">
      <c r="A70" s="42"/>
      <c r="B70" s="30"/>
      <c r="C70" s="10"/>
      <c r="D70" s="22"/>
      <c r="E70" s="22"/>
      <c r="F70" s="74"/>
      <c r="G70" s="73"/>
      <c r="H70" s="73"/>
    </row>
    <row r="71" spans="1:8" s="6" customFormat="1" ht="69">
      <c r="A71" s="54" t="s">
        <v>36</v>
      </c>
      <c r="B71" s="7" t="s">
        <v>182</v>
      </c>
      <c r="C71" s="5"/>
      <c r="D71" s="22"/>
      <c r="E71" s="22"/>
      <c r="F71" s="74"/>
      <c r="G71" s="73"/>
      <c r="H71" s="73"/>
    </row>
    <row r="72" spans="1:8" s="6" customFormat="1">
      <c r="A72" s="42"/>
      <c r="B72" s="30" t="s">
        <v>183</v>
      </c>
      <c r="C72" s="10" t="s">
        <v>6</v>
      </c>
      <c r="D72" s="22">
        <v>1</v>
      </c>
      <c r="E72" s="22"/>
      <c r="F72" s="74">
        <f t="shared" ref="F72:F74" si="18">IF(D72=0,"",D72*E72)</f>
        <v>0</v>
      </c>
      <c r="G72" s="73"/>
      <c r="H72" s="73"/>
    </row>
    <row r="73" spans="1:8" s="6" customFormat="1">
      <c r="A73" s="42"/>
      <c r="B73" s="30" t="s">
        <v>30</v>
      </c>
      <c r="C73" s="10" t="s">
        <v>6</v>
      </c>
      <c r="D73" s="22">
        <v>1</v>
      </c>
      <c r="E73" s="22"/>
      <c r="F73" s="74">
        <f t="shared" si="18"/>
        <v>0</v>
      </c>
      <c r="G73" s="73"/>
      <c r="H73" s="73"/>
    </row>
    <row r="74" spans="1:8" s="6" customFormat="1">
      <c r="A74" s="42"/>
      <c r="B74" s="30" t="s">
        <v>31</v>
      </c>
      <c r="C74" s="10" t="s">
        <v>6</v>
      </c>
      <c r="D74" s="22">
        <v>1</v>
      </c>
      <c r="E74" s="22"/>
      <c r="F74" s="74">
        <f t="shared" si="18"/>
        <v>0</v>
      </c>
      <c r="G74" s="73"/>
      <c r="H74" s="73"/>
    </row>
    <row r="75" spans="1:8" s="6" customFormat="1">
      <c r="A75" s="42"/>
      <c r="B75" s="30"/>
      <c r="C75" s="10"/>
      <c r="D75" s="22"/>
      <c r="E75" s="22"/>
      <c r="F75" s="74"/>
      <c r="G75" s="73"/>
      <c r="H75" s="73"/>
    </row>
    <row r="76" spans="1:8" s="6" customFormat="1">
      <c r="A76" s="54" t="s">
        <v>37</v>
      </c>
      <c r="B76" s="7" t="s">
        <v>75</v>
      </c>
      <c r="C76" s="5" t="s">
        <v>6</v>
      </c>
      <c r="D76" s="22">
        <v>1</v>
      </c>
      <c r="E76" s="22"/>
      <c r="F76" s="74">
        <f>IF(D76=0,"",D76*E76)</f>
        <v>0</v>
      </c>
      <c r="G76" s="73"/>
      <c r="H76" s="73"/>
    </row>
    <row r="77" spans="1:8" s="6" customFormat="1">
      <c r="A77" s="42"/>
      <c r="B77" s="2"/>
      <c r="C77" s="5"/>
      <c r="D77" s="22"/>
      <c r="E77" s="22"/>
      <c r="F77" s="74"/>
      <c r="G77" s="73"/>
      <c r="H77" s="73"/>
    </row>
    <row r="78" spans="1:8" s="6" customFormat="1" ht="41.4">
      <c r="A78" s="54" t="s">
        <v>38</v>
      </c>
      <c r="B78" s="7" t="s">
        <v>100</v>
      </c>
      <c r="C78" s="5" t="s">
        <v>4</v>
      </c>
      <c r="D78" s="22">
        <v>20</v>
      </c>
      <c r="E78" s="22"/>
      <c r="F78" s="74">
        <f>IF(D78=0,"",D78*E78)</f>
        <v>0</v>
      </c>
      <c r="G78" s="73"/>
      <c r="H78" s="73"/>
    </row>
    <row r="79" spans="1:8" s="6" customFormat="1">
      <c r="A79" s="42"/>
      <c r="B79" s="2"/>
      <c r="C79" s="5"/>
      <c r="D79" s="22"/>
      <c r="E79" s="22"/>
      <c r="F79" s="74"/>
      <c r="G79" s="73"/>
      <c r="H79" s="73"/>
    </row>
    <row r="80" spans="1:8" s="6" customFormat="1" ht="41.4">
      <c r="A80" s="54" t="s">
        <v>39</v>
      </c>
      <c r="B80" s="7" t="s">
        <v>158</v>
      </c>
      <c r="C80" s="5" t="s">
        <v>4</v>
      </c>
      <c r="D80" s="22">
        <v>20</v>
      </c>
      <c r="E80" s="22"/>
      <c r="F80" s="74">
        <f>IF(D80=0,"",D80*E80)</f>
        <v>0</v>
      </c>
      <c r="G80" s="73"/>
      <c r="H80" s="73"/>
    </row>
    <row r="81" spans="1:8" s="6" customFormat="1">
      <c r="A81" s="42"/>
      <c r="B81" s="2"/>
      <c r="C81" s="5"/>
      <c r="D81" s="22"/>
      <c r="E81" s="22"/>
      <c r="F81" s="74"/>
      <c r="G81" s="73"/>
      <c r="H81" s="73"/>
    </row>
    <row r="82" spans="1:8" s="6" customFormat="1" ht="27.6">
      <c r="A82" s="42" t="s">
        <v>40</v>
      </c>
      <c r="B82" s="7" t="s">
        <v>101</v>
      </c>
      <c r="C82" s="5" t="s">
        <v>4</v>
      </c>
      <c r="D82" s="22">
        <v>290</v>
      </c>
      <c r="E82" s="22"/>
      <c r="F82" s="74">
        <f>IF(D82=0,"",D82*E82)</f>
        <v>0</v>
      </c>
      <c r="G82" s="73"/>
      <c r="H82" s="73"/>
    </row>
    <row r="83" spans="1:8" s="6" customFormat="1">
      <c r="A83" s="42"/>
      <c r="B83" s="30"/>
      <c r="C83" s="10"/>
      <c r="D83" s="22"/>
      <c r="E83" s="22"/>
      <c r="F83" s="74"/>
      <c r="G83" s="73"/>
      <c r="H83" s="73"/>
    </row>
    <row r="84" spans="1:8" s="6" customFormat="1" ht="27.6">
      <c r="A84" s="42" t="s">
        <v>41</v>
      </c>
      <c r="B84" s="7" t="s">
        <v>102</v>
      </c>
      <c r="C84" s="5" t="s">
        <v>4</v>
      </c>
      <c r="D84" s="22">
        <v>70</v>
      </c>
      <c r="E84" s="22"/>
      <c r="F84" s="74">
        <f>IF(D84=0,"",D84*E84)</f>
        <v>0</v>
      </c>
      <c r="G84" s="73"/>
      <c r="H84" s="73"/>
    </row>
    <row r="85" spans="1:8" s="6" customFormat="1">
      <c r="A85" s="42"/>
      <c r="B85" s="30"/>
      <c r="C85" s="10"/>
      <c r="D85" s="22"/>
      <c r="E85" s="22"/>
      <c r="F85" s="74"/>
      <c r="G85" s="73"/>
      <c r="H85" s="73"/>
    </row>
    <row r="86" spans="1:8" s="6" customFormat="1" ht="41.4">
      <c r="A86" s="42" t="s">
        <v>51</v>
      </c>
      <c r="B86" s="7" t="s">
        <v>46</v>
      </c>
      <c r="C86" s="5" t="s">
        <v>4</v>
      </c>
      <c r="D86" s="22">
        <v>25</v>
      </c>
      <c r="E86" s="22"/>
      <c r="F86" s="74">
        <f>IF(D86=0,"",D86*E86)</f>
        <v>0</v>
      </c>
      <c r="G86" s="73"/>
      <c r="H86" s="73"/>
    </row>
    <row r="87" spans="1:8" s="6" customFormat="1">
      <c r="A87" s="42"/>
      <c r="B87" s="2"/>
      <c r="C87" s="5"/>
      <c r="D87" s="22"/>
      <c r="E87" s="22"/>
      <c r="F87" s="74"/>
      <c r="G87" s="73"/>
      <c r="H87" s="73"/>
    </row>
    <row r="88" spans="1:8" s="6" customFormat="1" ht="41.4">
      <c r="A88" s="42" t="s">
        <v>52</v>
      </c>
      <c r="B88" s="7" t="s">
        <v>159</v>
      </c>
      <c r="C88" s="5" t="s">
        <v>4</v>
      </c>
      <c r="D88" s="22">
        <v>70</v>
      </c>
      <c r="E88" s="22"/>
      <c r="F88" s="74">
        <f>IF(D88=0,"",D88*E88)</f>
        <v>0</v>
      </c>
      <c r="G88" s="73"/>
      <c r="H88" s="73"/>
    </row>
    <row r="89" spans="1:8" s="6" customFormat="1">
      <c r="A89" s="42"/>
      <c r="B89" s="2"/>
      <c r="C89" s="5"/>
      <c r="D89" s="22"/>
      <c r="E89" s="22"/>
      <c r="F89" s="74"/>
      <c r="G89" s="73"/>
      <c r="H89" s="73"/>
    </row>
    <row r="90" spans="1:8" s="6" customFormat="1" ht="41.4">
      <c r="A90" s="42" t="s">
        <v>53</v>
      </c>
      <c r="B90" s="7" t="s">
        <v>48</v>
      </c>
      <c r="C90" s="5" t="s">
        <v>4</v>
      </c>
      <c r="D90" s="22">
        <v>20</v>
      </c>
      <c r="E90" s="22"/>
      <c r="F90" s="74">
        <f>IF(D90=0,"",D90*E90)</f>
        <v>0</v>
      </c>
      <c r="G90" s="73"/>
      <c r="H90" s="73"/>
    </row>
    <row r="91" spans="1:8" s="6" customFormat="1">
      <c r="A91" s="42"/>
      <c r="B91" s="2"/>
      <c r="C91" s="5"/>
      <c r="D91" s="22"/>
      <c r="E91" s="22"/>
      <c r="F91" s="74"/>
      <c r="G91" s="73"/>
      <c r="H91" s="73"/>
    </row>
    <row r="92" spans="1:8" s="6" customFormat="1" ht="41.4">
      <c r="A92" s="42" t="s">
        <v>54</v>
      </c>
      <c r="B92" s="7" t="s">
        <v>81</v>
      </c>
      <c r="C92" s="5" t="s">
        <v>49</v>
      </c>
      <c r="D92" s="22">
        <v>100</v>
      </c>
      <c r="E92" s="22"/>
      <c r="F92" s="74">
        <f>IF(D92=0,"",D92*E92)</f>
        <v>0</v>
      </c>
      <c r="G92" s="73"/>
      <c r="H92" s="73"/>
    </row>
    <row r="93" spans="1:8" s="6" customFormat="1">
      <c r="A93" s="42"/>
      <c r="B93" s="2"/>
      <c r="C93" s="5"/>
      <c r="D93" s="22"/>
      <c r="E93" s="22"/>
      <c r="F93" s="74"/>
      <c r="G93" s="73"/>
      <c r="H93" s="73"/>
    </row>
    <row r="94" spans="1:8" s="6" customFormat="1" ht="41.4">
      <c r="A94" s="42" t="s">
        <v>55</v>
      </c>
      <c r="B94" s="7" t="s">
        <v>50</v>
      </c>
      <c r="C94" s="5" t="s">
        <v>49</v>
      </c>
      <c r="D94" s="22">
        <v>5</v>
      </c>
      <c r="E94" s="22"/>
      <c r="F94" s="74">
        <f>IF(D94=0,"",D94*E94)</f>
        <v>0</v>
      </c>
      <c r="G94" s="73"/>
      <c r="H94" s="73"/>
    </row>
    <row r="95" spans="1:8" s="111" customFormat="1">
      <c r="A95" s="106"/>
      <c r="B95" s="107"/>
      <c r="C95" s="108"/>
      <c r="D95" s="108"/>
      <c r="E95" s="109"/>
      <c r="F95" s="110"/>
      <c r="G95" s="116"/>
      <c r="H95" s="116"/>
    </row>
    <row r="96" spans="1:8" s="6" customFormat="1" ht="27.6">
      <c r="A96" s="42" t="s">
        <v>56</v>
      </c>
      <c r="B96" s="7" t="s">
        <v>77</v>
      </c>
      <c r="C96" s="5" t="s">
        <v>4</v>
      </c>
      <c r="D96" s="22">
        <v>290</v>
      </c>
      <c r="E96" s="22"/>
      <c r="F96" s="74">
        <f>IF(D96=0,"",D96*E96)</f>
        <v>0</v>
      </c>
      <c r="G96" s="73"/>
      <c r="H96" s="73"/>
    </row>
    <row r="97" spans="1:8" s="6" customFormat="1" ht="15" customHeight="1">
      <c r="A97" s="42"/>
      <c r="B97" s="2"/>
      <c r="C97" s="5"/>
      <c r="D97" s="22"/>
      <c r="E97" s="22"/>
      <c r="F97" s="74"/>
      <c r="G97" s="73"/>
      <c r="H97" s="73"/>
    </row>
    <row r="98" spans="1:8" s="6" customFormat="1" ht="27.6">
      <c r="A98" s="42" t="s">
        <v>57</v>
      </c>
      <c r="B98" s="7" t="s">
        <v>160</v>
      </c>
      <c r="C98" s="5" t="s">
        <v>4</v>
      </c>
      <c r="D98" s="22">
        <v>290</v>
      </c>
      <c r="E98" s="22"/>
      <c r="F98" s="74">
        <f>IF(D98=0,"",D98*E98)</f>
        <v>0</v>
      </c>
      <c r="G98" s="73"/>
      <c r="H98" s="73"/>
    </row>
    <row r="99" spans="1:8" s="6" customFormat="1" ht="15" customHeight="1">
      <c r="A99" s="42"/>
      <c r="B99" s="2"/>
      <c r="C99" s="5"/>
      <c r="D99" s="22"/>
      <c r="E99" s="22"/>
      <c r="F99" s="74"/>
      <c r="G99" s="73"/>
      <c r="H99" s="73"/>
    </row>
    <row r="100" spans="1:8" s="6" customFormat="1" ht="41.4">
      <c r="A100" s="42" t="s">
        <v>58</v>
      </c>
      <c r="B100" s="7" t="s">
        <v>139</v>
      </c>
      <c r="E100" s="61"/>
      <c r="G100" s="73"/>
      <c r="H100" s="73"/>
    </row>
    <row r="101" spans="1:8" s="6" customFormat="1" ht="16.2">
      <c r="A101" s="42"/>
      <c r="B101" s="7" t="s">
        <v>78</v>
      </c>
      <c r="C101" s="5" t="s">
        <v>4</v>
      </c>
      <c r="D101" s="22">
        <v>220</v>
      </c>
      <c r="E101" s="22"/>
      <c r="F101" s="74">
        <f>IF(D101=0,"",D101*E101)</f>
        <v>0</v>
      </c>
      <c r="G101" s="73"/>
      <c r="H101" s="73"/>
    </row>
    <row r="102" spans="1:8" s="6" customFormat="1" ht="15" customHeight="1">
      <c r="A102" s="42"/>
      <c r="B102" s="7" t="s">
        <v>79</v>
      </c>
      <c r="C102" s="5" t="s">
        <v>4</v>
      </c>
      <c r="D102" s="22">
        <v>135</v>
      </c>
      <c r="E102" s="22"/>
      <c r="F102" s="74">
        <f>IF(D102=0,"",D102*E102)</f>
        <v>0</v>
      </c>
      <c r="G102" s="73"/>
      <c r="H102" s="73"/>
    </row>
    <row r="103" spans="1:8" s="6" customFormat="1" ht="15" customHeight="1">
      <c r="A103" s="42"/>
      <c r="B103" s="7"/>
      <c r="C103" s="5"/>
      <c r="D103" s="22"/>
      <c r="E103" s="22"/>
      <c r="F103" s="74"/>
      <c r="G103" s="73"/>
      <c r="H103" s="73"/>
    </row>
    <row r="104" spans="1:8" s="6" customFormat="1" ht="41.4">
      <c r="A104" s="42" t="s">
        <v>60</v>
      </c>
      <c r="B104" s="7" t="s">
        <v>80</v>
      </c>
      <c r="C104" s="5" t="s">
        <v>4</v>
      </c>
      <c r="D104" s="22">
        <v>70</v>
      </c>
      <c r="E104" s="22"/>
      <c r="F104" s="74">
        <f>IF(D104=0,"",D104*E104)</f>
        <v>0</v>
      </c>
      <c r="G104" s="73"/>
      <c r="H104" s="73"/>
    </row>
    <row r="105" spans="1:8" s="6" customFormat="1" ht="15" customHeight="1">
      <c r="A105" s="42"/>
      <c r="B105" s="2"/>
      <c r="C105" s="5"/>
      <c r="D105" s="22"/>
      <c r="E105" s="22"/>
      <c r="F105" s="74"/>
      <c r="G105" s="73"/>
      <c r="H105" s="73"/>
    </row>
    <row r="106" spans="1:8" s="6" customFormat="1" ht="27.6">
      <c r="A106" s="54" t="s">
        <v>61</v>
      </c>
      <c r="B106" s="7" t="s">
        <v>92</v>
      </c>
      <c r="C106" s="10" t="s">
        <v>16</v>
      </c>
      <c r="D106" s="22">
        <v>1</v>
      </c>
      <c r="E106" s="22"/>
      <c r="F106" s="103">
        <f t="shared" ref="F106" si="19">+D106*E106</f>
        <v>0</v>
      </c>
      <c r="G106" s="73"/>
      <c r="H106" s="73"/>
    </row>
    <row r="107" spans="1:8" s="6" customFormat="1">
      <c r="A107" s="42"/>
      <c r="B107" s="30"/>
      <c r="C107" s="10"/>
      <c r="D107" s="22"/>
      <c r="E107" s="22"/>
      <c r="F107" s="103"/>
      <c r="G107" s="73"/>
      <c r="H107" s="73"/>
    </row>
    <row r="108" spans="1:8" s="6" customFormat="1">
      <c r="A108" s="54" t="s">
        <v>62</v>
      </c>
      <c r="B108" s="7" t="s">
        <v>93</v>
      </c>
      <c r="C108" s="5" t="s">
        <v>16</v>
      </c>
      <c r="D108" s="22">
        <v>1</v>
      </c>
      <c r="E108" s="22"/>
      <c r="F108" s="103">
        <f t="shared" ref="F108" si="20">+D108*E108</f>
        <v>0</v>
      </c>
      <c r="G108" s="73"/>
      <c r="H108" s="73"/>
    </row>
    <row r="109" spans="1:8" s="6" customFormat="1">
      <c r="A109" s="42"/>
      <c r="B109" s="30"/>
      <c r="D109" s="61"/>
      <c r="E109" s="61"/>
      <c r="F109" s="103"/>
      <c r="G109" s="73"/>
      <c r="H109" s="73"/>
    </row>
    <row r="110" spans="1:8" s="6" customFormat="1">
      <c r="A110" s="54" t="s">
        <v>63</v>
      </c>
      <c r="B110" s="7" t="s">
        <v>94</v>
      </c>
      <c r="C110" s="5" t="s">
        <v>16</v>
      </c>
      <c r="D110" s="22">
        <v>1</v>
      </c>
      <c r="E110" s="22"/>
      <c r="F110" s="103">
        <f t="shared" ref="F110" si="21">+D110*E110</f>
        <v>0</v>
      </c>
      <c r="G110" s="73"/>
      <c r="H110" s="73"/>
    </row>
    <row r="111" spans="1:8" s="6" customFormat="1" ht="15.6">
      <c r="A111" s="55"/>
      <c r="B111" s="104"/>
      <c r="C111" s="40"/>
      <c r="D111" s="68"/>
      <c r="E111" s="105"/>
      <c r="F111" s="103"/>
      <c r="G111" s="73"/>
      <c r="H111" s="73"/>
    </row>
    <row r="112" spans="1:8" s="6" customFormat="1">
      <c r="A112" s="54" t="s">
        <v>85</v>
      </c>
      <c r="B112" s="7" t="s">
        <v>21</v>
      </c>
      <c r="C112" s="5" t="s">
        <v>16</v>
      </c>
      <c r="D112" s="22">
        <v>1</v>
      </c>
      <c r="E112" s="22"/>
      <c r="F112" s="74">
        <f>IF(D112=0,"",D112*E112)</f>
        <v>0</v>
      </c>
      <c r="G112" s="73"/>
      <c r="H112" s="73"/>
    </row>
    <row r="113" spans="1:8" s="6" customFormat="1">
      <c r="A113" s="54"/>
      <c r="B113" s="7"/>
      <c r="C113" s="5"/>
      <c r="D113" s="22"/>
      <c r="E113" s="22"/>
      <c r="F113" s="74"/>
      <c r="G113" s="73"/>
      <c r="H113" s="73"/>
    </row>
    <row r="114" spans="1:8" s="6" customFormat="1" ht="41.4">
      <c r="A114" s="54" t="s">
        <v>114</v>
      </c>
      <c r="B114" s="7" t="s">
        <v>140</v>
      </c>
      <c r="C114" s="5" t="s">
        <v>4</v>
      </c>
      <c r="D114" s="22">
        <v>200</v>
      </c>
      <c r="E114" s="22"/>
      <c r="F114" s="74">
        <f t="shared" ref="F114" si="22">IF(D114=0,"",D114*E114)</f>
        <v>0</v>
      </c>
      <c r="G114" s="73"/>
      <c r="H114" s="73"/>
    </row>
    <row r="115" spans="1:8" s="6" customFormat="1">
      <c r="A115" s="42"/>
      <c r="B115" s="30"/>
      <c r="C115" s="10"/>
      <c r="D115" s="22"/>
      <c r="E115" s="22"/>
      <c r="F115" s="74"/>
      <c r="G115" s="73"/>
      <c r="H115" s="73"/>
    </row>
    <row r="116" spans="1:8" s="6" customFormat="1" ht="55.2">
      <c r="A116" s="54" t="s">
        <v>115</v>
      </c>
      <c r="B116" s="7" t="s">
        <v>163</v>
      </c>
      <c r="C116" s="5" t="s">
        <v>6</v>
      </c>
      <c r="D116" s="22">
        <v>5</v>
      </c>
      <c r="E116" s="22"/>
      <c r="F116" s="74">
        <f t="shared" ref="F116" si="23">IF(D116=0,"",D116*E116)</f>
        <v>0</v>
      </c>
      <c r="G116" s="73"/>
      <c r="H116" s="73"/>
    </row>
    <row r="117" spans="1:8" s="6" customFormat="1">
      <c r="A117" s="42"/>
      <c r="B117" s="30"/>
      <c r="C117" s="10"/>
      <c r="D117" s="22"/>
      <c r="E117" s="22"/>
      <c r="F117" s="74"/>
      <c r="G117" s="73"/>
      <c r="H117" s="73"/>
    </row>
    <row r="118" spans="1:8" s="6" customFormat="1" ht="27.6">
      <c r="A118" s="54" t="s">
        <v>116</v>
      </c>
      <c r="B118" s="7" t="s">
        <v>164</v>
      </c>
      <c r="C118" s="5" t="s">
        <v>16</v>
      </c>
      <c r="D118" s="22">
        <v>1</v>
      </c>
      <c r="E118" s="22"/>
      <c r="F118" s="74">
        <f t="shared" ref="F118" si="24">IF(D118=0,"",D118*E118)</f>
        <v>0</v>
      </c>
      <c r="G118" s="73"/>
      <c r="H118" s="73"/>
    </row>
    <row r="119" spans="1:8" s="6" customFormat="1">
      <c r="A119" s="42"/>
      <c r="B119" s="30"/>
      <c r="C119" s="10"/>
      <c r="D119" s="22"/>
      <c r="E119" s="22"/>
      <c r="F119" s="74"/>
      <c r="G119" s="73"/>
      <c r="H119" s="73"/>
    </row>
    <row r="120" spans="1:8" s="6" customFormat="1" ht="27.6">
      <c r="A120" s="54" t="s">
        <v>117</v>
      </c>
      <c r="B120" s="7" t="s">
        <v>165</v>
      </c>
      <c r="C120" s="5" t="s">
        <v>16</v>
      </c>
      <c r="D120" s="22">
        <v>1</v>
      </c>
      <c r="E120" s="22"/>
      <c r="F120" s="74">
        <f t="shared" ref="F120" si="25">IF(D120=0,"",D120*E120)</f>
        <v>0</v>
      </c>
      <c r="G120" s="73"/>
      <c r="H120" s="73"/>
    </row>
    <row r="121" spans="1:8" s="6" customFormat="1">
      <c r="A121" s="42"/>
      <c r="B121" s="30"/>
      <c r="C121" s="10"/>
      <c r="D121" s="22"/>
      <c r="E121" s="22"/>
      <c r="F121" s="74"/>
      <c r="G121" s="73"/>
      <c r="H121" s="73"/>
    </row>
    <row r="122" spans="1:8" s="6" customFormat="1" ht="27.6">
      <c r="A122" s="54" t="s">
        <v>118</v>
      </c>
      <c r="B122" s="7" t="s">
        <v>181</v>
      </c>
      <c r="C122" s="5" t="s">
        <v>4</v>
      </c>
      <c r="D122" s="22">
        <v>70</v>
      </c>
      <c r="E122" s="22"/>
      <c r="F122" s="74">
        <f t="shared" ref="F122" si="26">IF(D122=0,"",D122*E122)</f>
        <v>0</v>
      </c>
      <c r="G122" s="73"/>
      <c r="H122" s="73"/>
    </row>
    <row r="123" spans="1:8" s="6" customFormat="1">
      <c r="A123" s="42"/>
      <c r="B123" s="30"/>
      <c r="C123" s="10"/>
      <c r="D123" s="22"/>
      <c r="E123" s="22"/>
      <c r="F123" s="74"/>
      <c r="G123" s="73"/>
      <c r="H123" s="73"/>
    </row>
    <row r="124" spans="1:8" s="6" customFormat="1" ht="27.6">
      <c r="A124" s="54" t="s">
        <v>194</v>
      </c>
      <c r="B124" s="7" t="s">
        <v>197</v>
      </c>
      <c r="H124" s="73"/>
    </row>
    <row r="125" spans="1:8" s="6" customFormat="1">
      <c r="A125" s="54"/>
      <c r="B125" s="7" t="s">
        <v>198</v>
      </c>
      <c r="C125" s="5" t="s">
        <v>6</v>
      </c>
      <c r="D125" s="22">
        <v>3</v>
      </c>
      <c r="E125" s="22"/>
      <c r="F125" s="74">
        <f t="shared" ref="F125" si="27">IF(D125=0,"",D125*E125)</f>
        <v>0</v>
      </c>
      <c r="G125" s="73"/>
      <c r="H125" s="73"/>
    </row>
    <row r="126" spans="1:8" s="6" customFormat="1">
      <c r="A126" s="42"/>
      <c r="B126" s="7" t="s">
        <v>199</v>
      </c>
      <c r="C126" s="5" t="s">
        <v>16</v>
      </c>
      <c r="D126" s="22">
        <v>3</v>
      </c>
      <c r="E126" s="22"/>
      <c r="F126" s="74">
        <f t="shared" ref="F126" si="28">IF(D126=0,"",D126*E126)</f>
        <v>0</v>
      </c>
      <c r="G126" s="73"/>
      <c r="H126" s="73"/>
    </row>
    <row r="127" spans="1:8" s="6" customFormat="1">
      <c r="A127" s="42"/>
      <c r="B127" s="7"/>
      <c r="C127" s="5"/>
      <c r="D127" s="22"/>
      <c r="E127" s="22"/>
      <c r="F127" s="74"/>
      <c r="G127" s="73"/>
      <c r="H127" s="73"/>
    </row>
    <row r="128" spans="1:8" s="6" customFormat="1">
      <c r="A128" s="42" t="s">
        <v>194</v>
      </c>
      <c r="B128" s="7" t="s">
        <v>72</v>
      </c>
      <c r="C128" s="5" t="s">
        <v>16</v>
      </c>
      <c r="D128" s="22">
        <v>1</v>
      </c>
      <c r="E128" s="22"/>
      <c r="F128" s="74">
        <f>IF(D128=0,"",D128*E128)</f>
        <v>0</v>
      </c>
      <c r="G128" s="73"/>
      <c r="H128" s="73"/>
    </row>
    <row r="129" spans="1:8" s="6" customFormat="1" ht="15" customHeight="1">
      <c r="A129" s="42"/>
      <c r="B129" s="2"/>
      <c r="C129" s="5"/>
      <c r="D129" s="22"/>
      <c r="E129" s="22"/>
      <c r="F129" s="74"/>
      <c r="G129" s="73"/>
      <c r="H129" s="73"/>
    </row>
    <row r="130" spans="1:8" s="94" customFormat="1">
      <c r="A130" s="88"/>
      <c r="B130" s="89" t="str">
        <f>"UKUPNO "&amp;A44&amp;". "&amp;B44</f>
        <v>UKUPNO 2. GRAĐEVINSKO OBRTNIČKI RADOVI</v>
      </c>
      <c r="C130" s="90"/>
      <c r="D130" s="91"/>
      <c r="E130" s="92"/>
      <c r="F130" s="93">
        <f>SUM(F46:F129)</f>
        <v>0</v>
      </c>
      <c r="G130" s="115"/>
      <c r="H130" s="115"/>
    </row>
    <row r="131" spans="1:8" s="8" customFormat="1">
      <c r="A131" s="56"/>
      <c r="B131" s="13"/>
      <c r="C131" s="10"/>
      <c r="D131" s="24"/>
      <c r="E131" s="11"/>
      <c r="F131" s="79"/>
      <c r="G131" s="117"/>
      <c r="H131" s="117"/>
    </row>
    <row r="132" spans="1:8" s="8" customFormat="1">
      <c r="A132" s="56"/>
      <c r="B132" s="13"/>
      <c r="C132" s="10"/>
      <c r="D132" s="24"/>
      <c r="E132" s="11"/>
      <c r="F132" s="79"/>
      <c r="G132" s="117"/>
      <c r="H132" s="117"/>
    </row>
    <row r="133" spans="1:8" s="8" customFormat="1">
      <c r="A133" s="56"/>
      <c r="B133" s="13"/>
      <c r="C133" s="10"/>
      <c r="D133" s="24"/>
      <c r="E133" s="11"/>
      <c r="F133" s="79"/>
      <c r="G133" s="117"/>
      <c r="H133" s="117"/>
    </row>
    <row r="134" spans="1:8" s="39" customFormat="1" ht="15.75" customHeight="1">
      <c r="A134" s="53" t="s">
        <v>59</v>
      </c>
      <c r="B134" s="36" t="s">
        <v>20</v>
      </c>
      <c r="C134" s="37"/>
      <c r="D134" s="38"/>
      <c r="E134" s="70"/>
      <c r="F134" s="76"/>
      <c r="G134" s="118"/>
      <c r="H134" s="118"/>
    </row>
    <row r="135" spans="1:8" s="6" customFormat="1">
      <c r="A135" s="42"/>
      <c r="B135" s="2"/>
      <c r="C135" s="5"/>
      <c r="D135" s="22"/>
      <c r="E135" s="22"/>
      <c r="F135" s="74"/>
      <c r="G135" s="73"/>
      <c r="H135" s="73"/>
    </row>
    <row r="136" spans="1:8" s="6" customFormat="1" ht="27.6">
      <c r="A136" s="54" t="s">
        <v>42</v>
      </c>
      <c r="B136" s="7" t="s">
        <v>82</v>
      </c>
      <c r="C136" s="5" t="s">
        <v>6</v>
      </c>
      <c r="D136" s="22">
        <v>1</v>
      </c>
      <c r="E136" s="22"/>
      <c r="F136" s="74">
        <f>E136*D136</f>
        <v>0</v>
      </c>
      <c r="G136" s="73"/>
      <c r="H136" s="73"/>
    </row>
    <row r="137" spans="1:8" s="8" customFormat="1">
      <c r="A137" s="56"/>
      <c r="B137" s="13"/>
      <c r="C137" s="10"/>
      <c r="D137" s="24"/>
      <c r="E137" s="24"/>
      <c r="F137" s="79"/>
      <c r="G137" s="117"/>
      <c r="H137" s="117"/>
    </row>
    <row r="138" spans="1:8" s="8" customFormat="1" ht="41.4">
      <c r="A138" s="54" t="s">
        <v>43</v>
      </c>
      <c r="B138" s="41" t="s">
        <v>141</v>
      </c>
      <c r="C138" s="10" t="s">
        <v>6</v>
      </c>
      <c r="D138" s="24">
        <v>20</v>
      </c>
      <c r="E138" s="24"/>
      <c r="F138" s="74">
        <f>IF(D138=0,"",D138*E138)</f>
        <v>0</v>
      </c>
      <c r="G138" s="117"/>
      <c r="H138" s="117"/>
    </row>
    <row r="139" spans="1:8" s="8" customFormat="1">
      <c r="A139" s="56"/>
      <c r="B139" s="13"/>
      <c r="C139" s="10"/>
      <c r="D139" s="24"/>
      <c r="E139" s="24"/>
      <c r="F139" s="79"/>
      <c r="G139" s="117"/>
      <c r="H139" s="117"/>
    </row>
    <row r="140" spans="1:8" s="8" customFormat="1" ht="27.6">
      <c r="A140" s="54" t="s">
        <v>44</v>
      </c>
      <c r="B140" s="41" t="s">
        <v>192</v>
      </c>
      <c r="C140" s="10" t="s">
        <v>6</v>
      </c>
      <c r="D140" s="24">
        <v>20</v>
      </c>
      <c r="E140" s="24"/>
      <c r="F140" s="74">
        <f>IF(D140=0,"",D140*E140)</f>
        <v>0</v>
      </c>
      <c r="G140" s="117"/>
      <c r="H140" s="117"/>
    </row>
    <row r="141" spans="1:8" s="8" customFormat="1">
      <c r="A141" s="56"/>
      <c r="B141" s="13"/>
      <c r="C141" s="10"/>
      <c r="D141" s="24"/>
      <c r="E141" s="24"/>
      <c r="F141" s="79"/>
      <c r="G141" s="117"/>
      <c r="H141" s="117"/>
    </row>
    <row r="142" spans="1:8" s="8" customFormat="1" ht="41.4">
      <c r="A142" s="54" t="s">
        <v>45</v>
      </c>
      <c r="B142" s="41" t="s">
        <v>191</v>
      </c>
      <c r="C142" s="10" t="s">
        <v>6</v>
      </c>
      <c r="D142" s="24">
        <v>10</v>
      </c>
      <c r="E142" s="24"/>
      <c r="F142" s="74">
        <f>IF(D142=0,"",D142*E142)</f>
        <v>0</v>
      </c>
      <c r="G142" s="117"/>
      <c r="H142" s="117"/>
    </row>
    <row r="143" spans="1:8" s="8" customFormat="1">
      <c r="A143" s="56"/>
      <c r="B143" s="13"/>
      <c r="C143" s="10"/>
      <c r="D143" s="24"/>
      <c r="E143" s="24"/>
      <c r="F143" s="79"/>
      <c r="G143" s="117"/>
      <c r="H143" s="117"/>
    </row>
    <row r="144" spans="1:8" s="8" customFormat="1">
      <c r="A144" s="54" t="s">
        <v>47</v>
      </c>
      <c r="B144" s="43" t="s">
        <v>87</v>
      </c>
      <c r="C144" s="10" t="s">
        <v>18</v>
      </c>
      <c r="D144" s="24">
        <v>250</v>
      </c>
      <c r="E144" s="24"/>
      <c r="F144" s="74">
        <f>IF(D144=0,"",D144*E144)</f>
        <v>0</v>
      </c>
      <c r="G144" s="117"/>
      <c r="H144" s="117"/>
    </row>
    <row r="145" spans="1:8" s="8" customFormat="1">
      <c r="A145" s="56"/>
      <c r="B145" s="13"/>
      <c r="C145" s="10"/>
      <c r="D145" s="24"/>
      <c r="E145" s="24"/>
      <c r="F145" s="79"/>
      <c r="G145" s="117"/>
      <c r="H145" s="117"/>
    </row>
    <row r="146" spans="1:8" s="8" customFormat="1">
      <c r="A146" s="54" t="s">
        <v>166</v>
      </c>
      <c r="B146" s="43" t="s">
        <v>88</v>
      </c>
      <c r="C146" s="10" t="s">
        <v>18</v>
      </c>
      <c r="D146" s="24">
        <v>250</v>
      </c>
      <c r="E146" s="24"/>
      <c r="F146" s="74">
        <f>IF(D146=0,"",D146*E146)</f>
        <v>0</v>
      </c>
      <c r="G146" s="117"/>
      <c r="H146" s="117"/>
    </row>
    <row r="147" spans="1:8" s="8" customFormat="1">
      <c r="A147" s="56"/>
      <c r="B147" s="13"/>
      <c r="C147" s="10"/>
      <c r="D147" s="24"/>
      <c r="E147" s="24"/>
      <c r="F147" s="79"/>
      <c r="G147" s="117"/>
      <c r="H147" s="117"/>
    </row>
    <row r="148" spans="1:8" s="8" customFormat="1">
      <c r="A148" s="54" t="s">
        <v>167</v>
      </c>
      <c r="B148" s="43" t="s">
        <v>187</v>
      </c>
      <c r="C148" s="10" t="s">
        <v>18</v>
      </c>
      <c r="D148" s="24">
        <v>200</v>
      </c>
      <c r="E148" s="24"/>
      <c r="F148" s="74">
        <f>IF(D148=0,"",D148*E148)</f>
        <v>0</v>
      </c>
      <c r="G148" s="117"/>
      <c r="H148" s="117"/>
    </row>
    <row r="149" spans="1:8" s="8" customFormat="1">
      <c r="A149" s="56"/>
      <c r="B149" s="13"/>
      <c r="C149" s="10"/>
      <c r="D149" s="24"/>
      <c r="E149" s="24"/>
      <c r="F149" s="79"/>
      <c r="G149" s="117"/>
      <c r="H149" s="117"/>
    </row>
    <row r="150" spans="1:8" s="8" customFormat="1">
      <c r="A150" s="54" t="s">
        <v>168</v>
      </c>
      <c r="B150" s="43" t="s">
        <v>89</v>
      </c>
      <c r="C150" s="10" t="s">
        <v>18</v>
      </c>
      <c r="D150" s="24">
        <v>50</v>
      </c>
      <c r="E150" s="24"/>
      <c r="F150" s="74">
        <f>IF(D150=0,"",D150*E150)</f>
        <v>0</v>
      </c>
      <c r="G150" s="117"/>
      <c r="H150" s="117"/>
    </row>
    <row r="151" spans="1:8" s="8" customFormat="1">
      <c r="A151" s="56"/>
      <c r="B151" s="13"/>
      <c r="C151" s="10"/>
      <c r="D151" s="24"/>
      <c r="E151" s="24"/>
      <c r="F151" s="79"/>
      <c r="G151" s="117"/>
      <c r="H151" s="117"/>
    </row>
    <row r="152" spans="1:8" s="8" customFormat="1">
      <c r="A152" s="54" t="s">
        <v>169</v>
      </c>
      <c r="B152" s="43" t="s">
        <v>96</v>
      </c>
      <c r="C152" s="10" t="s">
        <v>16</v>
      </c>
      <c r="D152" s="24">
        <v>1</v>
      </c>
      <c r="E152" s="24"/>
      <c r="F152" s="74">
        <f t="shared" ref="F152" si="29">+D152*E152</f>
        <v>0</v>
      </c>
      <c r="G152" s="117"/>
      <c r="H152" s="117"/>
    </row>
    <row r="153" spans="1:8" s="6" customFormat="1">
      <c r="A153" s="42"/>
      <c r="B153" s="30"/>
      <c r="C153" s="10"/>
      <c r="D153" s="22"/>
      <c r="E153" s="22"/>
      <c r="F153" s="103"/>
      <c r="G153" s="73"/>
      <c r="H153" s="73"/>
    </row>
    <row r="154" spans="1:8" s="6" customFormat="1" ht="27.6">
      <c r="A154" s="54" t="s">
        <v>170</v>
      </c>
      <c r="B154" s="7" t="s">
        <v>83</v>
      </c>
      <c r="C154" s="5" t="s">
        <v>16</v>
      </c>
      <c r="D154" s="22">
        <v>1</v>
      </c>
      <c r="E154" s="22"/>
      <c r="F154" s="74">
        <f>IF(D154=0,"",D154*E154)</f>
        <v>0</v>
      </c>
      <c r="G154" s="73"/>
      <c r="H154" s="73"/>
    </row>
    <row r="155" spans="1:8" s="6" customFormat="1" ht="15" customHeight="1">
      <c r="A155" s="42"/>
      <c r="B155" s="2"/>
      <c r="C155" s="5"/>
      <c r="D155" s="22"/>
      <c r="E155" s="22"/>
      <c r="F155" s="74"/>
      <c r="G155" s="73"/>
      <c r="H155" s="73"/>
    </row>
    <row r="156" spans="1:8" s="6" customFormat="1" ht="27.6">
      <c r="A156" s="54" t="s">
        <v>184</v>
      </c>
      <c r="B156" s="7" t="s">
        <v>171</v>
      </c>
      <c r="C156" s="5" t="s">
        <v>6</v>
      </c>
      <c r="D156" s="22">
        <v>15</v>
      </c>
      <c r="E156" s="22"/>
      <c r="F156" s="74">
        <f>IF(D156=0,"",D156*E156)</f>
        <v>0</v>
      </c>
      <c r="G156" s="73"/>
      <c r="H156" s="73"/>
    </row>
    <row r="157" spans="1:8" s="6" customFormat="1" ht="15" customHeight="1">
      <c r="A157" s="42"/>
      <c r="B157" s="2"/>
      <c r="C157" s="5"/>
      <c r="D157" s="22"/>
      <c r="E157" s="22"/>
      <c r="F157" s="74"/>
      <c r="G157" s="73"/>
      <c r="H157" s="73"/>
    </row>
    <row r="158" spans="1:8" s="6" customFormat="1" ht="27.6">
      <c r="A158" s="54" t="s">
        <v>189</v>
      </c>
      <c r="B158" s="7" t="s">
        <v>188</v>
      </c>
      <c r="C158" s="5" t="s">
        <v>6</v>
      </c>
      <c r="D158" s="22">
        <v>6</v>
      </c>
      <c r="E158" s="22"/>
      <c r="F158" s="74">
        <f>IF(D158=0,"",D158*E158)</f>
        <v>0</v>
      </c>
      <c r="G158" s="73"/>
      <c r="H158" s="73"/>
    </row>
    <row r="159" spans="1:8" s="6" customFormat="1" ht="15" customHeight="1">
      <c r="A159" s="42"/>
      <c r="B159" s="2"/>
      <c r="C159" s="5"/>
      <c r="D159" s="22"/>
      <c r="E159" s="22"/>
      <c r="F159" s="74"/>
      <c r="G159" s="73"/>
      <c r="H159" s="73"/>
    </row>
    <row r="160" spans="1:8" s="6" customFormat="1" ht="27.6">
      <c r="A160" s="54" t="s">
        <v>190</v>
      </c>
      <c r="B160" s="7" t="s">
        <v>84</v>
      </c>
      <c r="C160" s="5" t="s">
        <v>16</v>
      </c>
      <c r="D160" s="22">
        <v>1</v>
      </c>
      <c r="E160" s="22"/>
      <c r="F160" s="74">
        <f>IF(D160=0,"",D160*E160)</f>
        <v>0</v>
      </c>
      <c r="G160" s="73"/>
      <c r="H160" s="73"/>
    </row>
    <row r="161" spans="1:8" s="6" customFormat="1" ht="15" customHeight="1">
      <c r="A161" s="42"/>
      <c r="B161" s="2"/>
      <c r="C161" s="5"/>
      <c r="D161" s="22"/>
      <c r="E161" s="22"/>
      <c r="F161" s="74"/>
      <c r="G161" s="73"/>
      <c r="H161" s="73"/>
    </row>
    <row r="162" spans="1:8" s="6" customFormat="1" ht="69">
      <c r="A162" s="54" t="s">
        <v>193</v>
      </c>
      <c r="B162" s="7" t="s">
        <v>185</v>
      </c>
      <c r="C162" s="5" t="s">
        <v>16</v>
      </c>
      <c r="D162" s="22">
        <v>1</v>
      </c>
      <c r="E162" s="22"/>
      <c r="F162" s="74">
        <f>IF(D162=0,"",D162*E162)</f>
        <v>0</v>
      </c>
      <c r="G162" s="73"/>
      <c r="H162" s="73"/>
    </row>
    <row r="163" spans="1:8" s="6" customFormat="1" ht="15" customHeight="1">
      <c r="A163" s="42"/>
      <c r="B163" s="2"/>
      <c r="C163" s="5"/>
      <c r="D163" s="22"/>
      <c r="E163" s="22"/>
      <c r="F163" s="74"/>
      <c r="G163" s="73"/>
      <c r="H163" s="73"/>
    </row>
    <row r="164" spans="1:8" s="94" customFormat="1">
      <c r="A164" s="88"/>
      <c r="B164" s="89" t="str">
        <f>"UKUPNO "&amp;A134&amp;". "&amp;B134</f>
        <v>UKUPNO 3. ELEKTROINSTALACIJE</v>
      </c>
      <c r="C164" s="90"/>
      <c r="D164" s="91"/>
      <c r="E164" s="92"/>
      <c r="F164" s="93">
        <f>SUM(F136:F162)</f>
        <v>0</v>
      </c>
      <c r="G164" s="115"/>
      <c r="H164" s="115"/>
    </row>
    <row r="165" spans="1:8" s="8" customFormat="1">
      <c r="A165" s="56"/>
      <c r="B165" s="13"/>
      <c r="C165" s="10"/>
      <c r="D165" s="24"/>
      <c r="E165" s="11"/>
      <c r="F165" s="79"/>
      <c r="G165" s="117"/>
      <c r="H165" s="117"/>
    </row>
    <row r="166" spans="1:8" s="8" customFormat="1">
      <c r="A166" s="56"/>
      <c r="B166" s="13"/>
      <c r="C166" s="10"/>
      <c r="D166" s="24"/>
      <c r="E166" s="11"/>
      <c r="F166" s="79"/>
      <c r="G166" s="117"/>
      <c r="H166" s="117"/>
    </row>
    <row r="167" spans="1:8" s="8" customFormat="1">
      <c r="A167" s="56"/>
      <c r="B167" s="13"/>
      <c r="C167" s="10"/>
      <c r="D167" s="24"/>
      <c r="E167" s="11"/>
      <c r="F167" s="79"/>
      <c r="G167" s="117"/>
      <c r="H167" s="117"/>
    </row>
    <row r="168" spans="1:8" s="39" customFormat="1" ht="15.75" customHeight="1">
      <c r="A168" s="53" t="s">
        <v>103</v>
      </c>
      <c r="B168" s="36" t="s">
        <v>119</v>
      </c>
      <c r="C168" s="37"/>
      <c r="D168" s="38"/>
      <c r="E168" s="70"/>
      <c r="F168" s="76"/>
      <c r="G168" s="118"/>
      <c r="H168" s="118"/>
    </row>
    <row r="169" spans="1:8" s="6" customFormat="1">
      <c r="A169" s="42"/>
      <c r="B169" s="2"/>
      <c r="C169" s="5"/>
      <c r="D169" s="22"/>
      <c r="E169" s="22"/>
      <c r="F169" s="74"/>
      <c r="G169" s="73"/>
      <c r="H169" s="73"/>
    </row>
    <row r="170" spans="1:8" s="6" customFormat="1" ht="27.6">
      <c r="A170" s="54" t="s">
        <v>104</v>
      </c>
      <c r="B170" s="7" t="s">
        <v>120</v>
      </c>
      <c r="C170" s="5" t="s">
        <v>16</v>
      </c>
      <c r="D170" s="22">
        <v>6</v>
      </c>
      <c r="E170" s="22"/>
      <c r="F170" s="74">
        <f>E170*D170</f>
        <v>0</v>
      </c>
      <c r="G170" s="73"/>
      <c r="H170" s="73"/>
    </row>
    <row r="171" spans="1:8" s="8" customFormat="1">
      <c r="A171" s="56"/>
      <c r="B171" s="13"/>
      <c r="C171" s="10"/>
      <c r="D171" s="24"/>
      <c r="E171" s="24"/>
      <c r="F171" s="79"/>
      <c r="G171" s="117"/>
      <c r="H171" s="117"/>
    </row>
    <row r="172" spans="1:8" s="8" customFormat="1" ht="41.4">
      <c r="A172" s="54" t="s">
        <v>105</v>
      </c>
      <c r="B172" s="41" t="s">
        <v>121</v>
      </c>
      <c r="C172" s="5" t="s">
        <v>16</v>
      </c>
      <c r="D172" s="24">
        <v>1</v>
      </c>
      <c r="E172" s="24"/>
      <c r="F172" s="74">
        <f>IF(D172=0,"",D172*E172)</f>
        <v>0</v>
      </c>
      <c r="G172" s="117"/>
      <c r="H172" s="117"/>
    </row>
    <row r="173" spans="1:8" s="8" customFormat="1">
      <c r="A173" s="56"/>
      <c r="B173" s="13"/>
      <c r="C173" s="10"/>
      <c r="D173" s="24"/>
      <c r="E173" s="24"/>
      <c r="F173" s="79"/>
      <c r="G173" s="117"/>
      <c r="H173" s="117"/>
    </row>
    <row r="174" spans="1:8" s="8" customFormat="1" ht="41.4">
      <c r="A174" s="54" t="s">
        <v>106</v>
      </c>
      <c r="B174" s="41" t="s">
        <v>173</v>
      </c>
      <c r="G174" s="117"/>
      <c r="H174" s="117"/>
    </row>
    <row r="175" spans="1:8" s="8" customFormat="1">
      <c r="A175" s="54"/>
      <c r="B175" s="41" t="s">
        <v>122</v>
      </c>
      <c r="C175" s="10" t="s">
        <v>6</v>
      </c>
      <c r="D175" s="24">
        <v>2</v>
      </c>
      <c r="E175" s="24"/>
      <c r="F175" s="74">
        <f>IF(D175=0,"",D175*E175)</f>
        <v>0</v>
      </c>
      <c r="G175" s="117"/>
      <c r="H175" s="117"/>
    </row>
    <row r="176" spans="1:8" s="8" customFormat="1">
      <c r="A176" s="54"/>
      <c r="B176" s="41" t="s">
        <v>123</v>
      </c>
      <c r="C176" s="10" t="s">
        <v>6</v>
      </c>
      <c r="D176" s="24">
        <v>2</v>
      </c>
      <c r="E176" s="24"/>
      <c r="F176" s="74">
        <f>IF(D176=0,"",D176*E176)</f>
        <v>0</v>
      </c>
      <c r="G176" s="117"/>
      <c r="H176" s="117"/>
    </row>
    <row r="177" spans="1:8" s="8" customFormat="1">
      <c r="A177" s="54"/>
      <c r="B177" s="41" t="s">
        <v>172</v>
      </c>
      <c r="C177" s="10" t="s">
        <v>6</v>
      </c>
      <c r="D177" s="24">
        <v>1</v>
      </c>
      <c r="E177" s="24"/>
      <c r="F177" s="74">
        <f>IF(D177=0,"",D177*E177)</f>
        <v>0</v>
      </c>
      <c r="G177" s="117"/>
      <c r="H177" s="117"/>
    </row>
    <row r="178" spans="1:8" s="8" customFormat="1">
      <c r="A178" s="56"/>
      <c r="B178" s="13"/>
      <c r="C178" s="10"/>
      <c r="D178" s="24"/>
      <c r="E178" s="24"/>
      <c r="F178" s="79"/>
      <c r="G178" s="117"/>
      <c r="H178" s="117"/>
    </row>
    <row r="179" spans="1:8" s="8" customFormat="1" ht="41.4">
      <c r="A179" s="54" t="s">
        <v>107</v>
      </c>
      <c r="B179" s="43" t="s">
        <v>124</v>
      </c>
      <c r="C179" s="10" t="s">
        <v>6</v>
      </c>
      <c r="D179" s="24">
        <v>5</v>
      </c>
      <c r="E179" s="24"/>
      <c r="F179" s="74">
        <f>IF(D179=0,"",D179*E179)</f>
        <v>0</v>
      </c>
      <c r="G179" s="117"/>
      <c r="H179" s="117"/>
    </row>
    <row r="180" spans="1:8" s="8" customFormat="1">
      <c r="A180" s="56"/>
      <c r="B180" s="13"/>
      <c r="C180" s="10"/>
      <c r="D180" s="24"/>
      <c r="E180" s="24"/>
      <c r="F180" s="79"/>
      <c r="G180" s="117"/>
      <c r="H180" s="117"/>
    </row>
    <row r="181" spans="1:8" s="8" customFormat="1" ht="69">
      <c r="A181" s="54" t="s">
        <v>108</v>
      </c>
      <c r="B181" s="43" t="s">
        <v>125</v>
      </c>
      <c r="C181" s="10" t="s">
        <v>6</v>
      </c>
      <c r="D181" s="24">
        <v>5</v>
      </c>
      <c r="E181" s="24"/>
      <c r="F181" s="74">
        <f>IF(D181=0,"",D181*E181)</f>
        <v>0</v>
      </c>
      <c r="G181" s="117"/>
      <c r="H181" s="117"/>
    </row>
    <row r="182" spans="1:8" s="8" customFormat="1">
      <c r="A182" s="56"/>
      <c r="B182" s="13"/>
      <c r="C182" s="10"/>
      <c r="D182" s="24"/>
      <c r="E182" s="24"/>
      <c r="F182" s="79"/>
      <c r="G182" s="117"/>
      <c r="H182" s="117"/>
    </row>
    <row r="183" spans="1:8" s="8" customFormat="1">
      <c r="A183" s="54" t="s">
        <v>109</v>
      </c>
      <c r="B183" s="43" t="s">
        <v>126</v>
      </c>
      <c r="C183" s="10" t="s">
        <v>6</v>
      </c>
      <c r="D183" s="24">
        <v>5</v>
      </c>
      <c r="E183" s="24"/>
      <c r="F183" s="74">
        <f>IF(D183=0,"",D183*E183)</f>
        <v>0</v>
      </c>
      <c r="G183" s="117"/>
      <c r="H183" s="117"/>
    </row>
    <row r="184" spans="1:8" s="8" customFormat="1">
      <c r="A184" s="56"/>
      <c r="B184" s="13"/>
      <c r="C184" s="10"/>
      <c r="D184" s="24"/>
      <c r="E184" s="24"/>
      <c r="F184" s="79"/>
      <c r="G184" s="117"/>
      <c r="H184" s="117"/>
    </row>
    <row r="185" spans="1:8" s="8" customFormat="1">
      <c r="A185" s="54" t="s">
        <v>110</v>
      </c>
      <c r="B185" s="43" t="s">
        <v>127</v>
      </c>
      <c r="C185" s="10" t="s">
        <v>6</v>
      </c>
      <c r="D185" s="24">
        <v>5</v>
      </c>
      <c r="E185" s="24"/>
      <c r="F185" s="74">
        <f t="shared" ref="F185" si="30">+D185*E185</f>
        <v>0</v>
      </c>
      <c r="G185" s="117"/>
      <c r="H185" s="117"/>
    </row>
    <row r="186" spans="1:8" s="6" customFormat="1">
      <c r="A186" s="42"/>
      <c r="B186" s="30"/>
      <c r="C186" s="10"/>
      <c r="D186" s="22"/>
      <c r="E186" s="22"/>
      <c r="F186" s="103"/>
      <c r="G186" s="73"/>
      <c r="H186" s="73"/>
    </row>
    <row r="187" spans="1:8" s="6" customFormat="1">
      <c r="A187" s="54" t="s">
        <v>111</v>
      </c>
      <c r="B187" s="7" t="s">
        <v>128</v>
      </c>
      <c r="C187" s="5" t="s">
        <v>6</v>
      </c>
      <c r="D187" s="22">
        <v>5</v>
      </c>
      <c r="E187" s="22"/>
      <c r="F187" s="74">
        <f>IF(D187=0,"",D187*E187)</f>
        <v>0</v>
      </c>
      <c r="G187" s="73"/>
      <c r="H187" s="73"/>
    </row>
    <row r="188" spans="1:8" s="6" customFormat="1" ht="15" customHeight="1">
      <c r="A188" s="42"/>
      <c r="B188" s="2"/>
      <c r="C188" s="5"/>
      <c r="D188" s="22"/>
      <c r="E188" s="22"/>
      <c r="F188" s="74"/>
      <c r="G188" s="73"/>
      <c r="H188" s="73"/>
    </row>
    <row r="189" spans="1:8" s="6" customFormat="1" ht="27.6">
      <c r="A189" s="54" t="s">
        <v>112</v>
      </c>
      <c r="B189" s="7" t="s">
        <v>129</v>
      </c>
      <c r="C189" s="5" t="s">
        <v>6</v>
      </c>
      <c r="D189" s="22">
        <v>5</v>
      </c>
      <c r="E189" s="22"/>
      <c r="F189" s="74">
        <f>IF(D189=0,"",D189*E189)</f>
        <v>0</v>
      </c>
      <c r="G189" s="73"/>
      <c r="H189" s="73"/>
    </row>
    <row r="190" spans="1:8" s="6" customFormat="1" ht="15" customHeight="1">
      <c r="A190" s="42"/>
      <c r="B190" s="2"/>
      <c r="C190" s="5"/>
      <c r="D190" s="22"/>
      <c r="E190" s="22"/>
      <c r="F190" s="74"/>
      <c r="G190" s="73"/>
      <c r="H190" s="73"/>
    </row>
    <row r="191" spans="1:8" s="6" customFormat="1" ht="124.2">
      <c r="A191" s="54" t="s">
        <v>113</v>
      </c>
      <c r="B191" s="7" t="s">
        <v>130</v>
      </c>
      <c r="C191" s="5"/>
      <c r="D191" s="22"/>
      <c r="E191" s="22"/>
      <c r="F191" s="74"/>
      <c r="G191" s="73"/>
      <c r="H191" s="73"/>
    </row>
    <row r="192" spans="1:8" s="8" customFormat="1">
      <c r="A192" s="54"/>
      <c r="B192" s="41" t="s">
        <v>131</v>
      </c>
      <c r="C192" s="10" t="s">
        <v>132</v>
      </c>
      <c r="D192" s="24">
        <v>50</v>
      </c>
      <c r="E192" s="24"/>
      <c r="F192" s="74">
        <f>IF(D192=0,"",D192*E192)</f>
        <v>0</v>
      </c>
      <c r="G192" s="117"/>
      <c r="H192" s="117"/>
    </row>
    <row r="193" spans="1:8" s="8" customFormat="1">
      <c r="A193" s="54"/>
      <c r="B193" s="41"/>
      <c r="C193" s="10"/>
      <c r="D193" s="24"/>
      <c r="E193" s="24"/>
      <c r="F193" s="74"/>
      <c r="G193" s="117"/>
      <c r="H193" s="117"/>
    </row>
    <row r="194" spans="1:8" s="6" customFormat="1" ht="110.4">
      <c r="A194" s="54" t="s">
        <v>174</v>
      </c>
      <c r="B194" s="7" t="s">
        <v>133</v>
      </c>
      <c r="C194" s="5" t="s">
        <v>16</v>
      </c>
      <c r="D194" s="22">
        <v>1</v>
      </c>
      <c r="E194" s="22"/>
      <c r="F194" s="74">
        <f>IF(D194=0,"",D194*E194)</f>
        <v>0</v>
      </c>
      <c r="G194" s="73"/>
      <c r="H194" s="73"/>
    </row>
    <row r="195" spans="1:8" s="6" customFormat="1" ht="15" customHeight="1">
      <c r="A195" s="42"/>
      <c r="B195" s="2"/>
      <c r="C195" s="5"/>
      <c r="D195" s="22"/>
      <c r="E195" s="22"/>
      <c r="F195" s="74"/>
      <c r="G195" s="73"/>
      <c r="H195" s="73"/>
    </row>
    <row r="196" spans="1:8" s="6" customFormat="1" ht="96.6">
      <c r="A196" s="54" t="s">
        <v>175</v>
      </c>
      <c r="B196" s="7" t="s">
        <v>134</v>
      </c>
      <c r="C196" s="5" t="s">
        <v>16</v>
      </c>
      <c r="D196" s="22">
        <v>1</v>
      </c>
      <c r="E196" s="22"/>
      <c r="F196" s="74">
        <f>IF(D196=0,"",D196*E196)</f>
        <v>0</v>
      </c>
      <c r="G196" s="73"/>
      <c r="H196" s="73"/>
    </row>
    <row r="197" spans="1:8" s="6" customFormat="1" ht="15" customHeight="1">
      <c r="A197" s="42"/>
      <c r="B197" s="2"/>
      <c r="C197" s="5"/>
      <c r="D197" s="22"/>
      <c r="E197" s="22"/>
      <c r="F197" s="74"/>
      <c r="G197" s="73"/>
      <c r="H197" s="73"/>
    </row>
    <row r="198" spans="1:8" s="6" customFormat="1" ht="27.6">
      <c r="A198" s="54" t="s">
        <v>176</v>
      </c>
      <c r="B198" s="7" t="s">
        <v>135</v>
      </c>
      <c r="C198" s="5" t="s">
        <v>16</v>
      </c>
      <c r="D198" s="22">
        <v>1</v>
      </c>
      <c r="E198" s="22"/>
      <c r="F198" s="74">
        <f>IF(D198=0,"",D198*E198)</f>
        <v>0</v>
      </c>
      <c r="G198" s="73"/>
      <c r="H198" s="73"/>
    </row>
    <row r="199" spans="1:8" s="6" customFormat="1" ht="15" customHeight="1">
      <c r="A199" s="42"/>
      <c r="B199" s="2"/>
      <c r="C199" s="5"/>
      <c r="D199" s="22"/>
      <c r="E199" s="22"/>
      <c r="F199" s="74"/>
      <c r="G199" s="73"/>
      <c r="H199" s="73"/>
    </row>
    <row r="200" spans="1:8" s="6" customFormat="1" ht="27.6">
      <c r="A200" s="54" t="s">
        <v>177</v>
      </c>
      <c r="B200" s="7" t="s">
        <v>136</v>
      </c>
      <c r="C200" s="5" t="s">
        <v>16</v>
      </c>
      <c r="D200" s="22">
        <v>1</v>
      </c>
      <c r="E200" s="22"/>
      <c r="F200" s="74">
        <f>IF(D200=0,"",D200*E200)</f>
        <v>0</v>
      </c>
      <c r="G200" s="73"/>
      <c r="H200" s="73"/>
    </row>
    <row r="201" spans="1:8" s="6" customFormat="1" ht="15" customHeight="1">
      <c r="A201" s="42"/>
      <c r="B201" s="2"/>
      <c r="C201" s="5"/>
      <c r="D201" s="22"/>
      <c r="E201" s="22"/>
      <c r="F201" s="74"/>
      <c r="G201" s="73"/>
      <c r="H201" s="73"/>
    </row>
    <row r="202" spans="1:8" s="6" customFormat="1" ht="27.6">
      <c r="A202" s="54" t="s">
        <v>178</v>
      </c>
      <c r="B202" s="7" t="s">
        <v>137</v>
      </c>
      <c r="C202" s="5" t="s">
        <v>16</v>
      </c>
      <c r="D202" s="22">
        <v>1</v>
      </c>
      <c r="E202" s="22"/>
      <c r="F202" s="74">
        <f>IF(D202=0,"",D202*E202)</f>
        <v>0</v>
      </c>
      <c r="G202" s="73"/>
      <c r="H202" s="73"/>
    </row>
    <row r="203" spans="1:8" s="6" customFormat="1" ht="15" customHeight="1">
      <c r="A203" s="42"/>
      <c r="B203" s="2"/>
      <c r="C203" s="5"/>
      <c r="D203" s="22"/>
      <c r="E203" s="22"/>
      <c r="F203" s="74"/>
      <c r="G203" s="73"/>
      <c r="H203" s="73"/>
    </row>
    <row r="204" spans="1:8" s="6" customFormat="1" ht="41.4">
      <c r="A204" s="54" t="s">
        <v>195</v>
      </c>
      <c r="B204" s="7" t="s">
        <v>196</v>
      </c>
      <c r="C204" s="10" t="s">
        <v>132</v>
      </c>
      <c r="D204" s="22">
        <v>50</v>
      </c>
      <c r="E204" s="22"/>
      <c r="F204" s="74">
        <f>IF(D204=0,"",D204*E204)</f>
        <v>0</v>
      </c>
      <c r="G204" s="73"/>
      <c r="H204" s="73"/>
    </row>
    <row r="205" spans="1:8" s="6" customFormat="1" ht="15" customHeight="1">
      <c r="A205" s="42"/>
      <c r="B205" s="2"/>
      <c r="C205" s="5"/>
      <c r="D205" s="22"/>
      <c r="E205" s="22"/>
      <c r="F205" s="74"/>
      <c r="G205" s="73"/>
      <c r="H205" s="73"/>
    </row>
    <row r="206" spans="1:8" s="94" customFormat="1">
      <c r="A206" s="88"/>
      <c r="B206" s="89" t="str">
        <f>"UKUPNO "&amp;A168&amp;". "&amp;B168</f>
        <v>UKUPNO 4. STROJARSKE INSTALACIJE</v>
      </c>
      <c r="C206" s="90"/>
      <c r="D206" s="91"/>
      <c r="E206" s="92"/>
      <c r="F206" s="93">
        <f>SUM(F170:F205)</f>
        <v>0</v>
      </c>
      <c r="G206" s="115"/>
      <c r="H206" s="115"/>
    </row>
    <row r="207" spans="1:8" s="8" customFormat="1">
      <c r="A207" s="56"/>
      <c r="B207" s="13"/>
      <c r="C207" s="10"/>
      <c r="D207" s="24"/>
      <c r="E207" s="11"/>
      <c r="F207" s="79"/>
      <c r="G207" s="117"/>
      <c r="H207" s="117"/>
    </row>
    <row r="208" spans="1:8" s="8" customFormat="1">
      <c r="A208" s="56"/>
      <c r="B208" s="13"/>
      <c r="C208" s="10"/>
      <c r="D208" s="24"/>
      <c r="E208" s="11"/>
      <c r="F208" s="79"/>
      <c r="G208" s="117"/>
      <c r="H208" s="117"/>
    </row>
    <row r="209" spans="1:8" s="8" customFormat="1">
      <c r="A209" s="56"/>
      <c r="B209" s="13"/>
      <c r="C209" s="10"/>
      <c r="D209" s="24"/>
      <c r="E209" s="11"/>
      <c r="F209" s="79"/>
      <c r="G209" s="117"/>
      <c r="H209" s="117"/>
    </row>
    <row r="210" spans="1:8" s="8" customFormat="1">
      <c r="A210" s="56"/>
      <c r="B210" s="13"/>
      <c r="C210" s="10"/>
      <c r="D210" s="24"/>
      <c r="E210" s="11"/>
      <c r="F210" s="79"/>
      <c r="G210" s="117"/>
      <c r="H210" s="117"/>
    </row>
    <row r="211" spans="1:8" s="8" customFormat="1">
      <c r="A211" s="56"/>
      <c r="B211" s="13"/>
      <c r="C211" s="10"/>
      <c r="D211" s="24"/>
      <c r="E211" s="11"/>
      <c r="F211" s="79"/>
      <c r="G211" s="117"/>
      <c r="H211" s="117"/>
    </row>
    <row r="212" spans="1:8" s="8" customFormat="1">
      <c r="A212" s="56"/>
      <c r="B212" s="13"/>
      <c r="C212" s="10"/>
      <c r="D212" s="24"/>
      <c r="E212" s="11"/>
      <c r="F212" s="79"/>
      <c r="G212" s="117"/>
      <c r="H212" s="117"/>
    </row>
    <row r="213" spans="1:8" s="8" customFormat="1" ht="15.6">
      <c r="A213" s="57"/>
      <c r="B213" s="46"/>
      <c r="C213" s="47"/>
      <c r="D213" s="69"/>
      <c r="E213" s="48"/>
      <c r="F213" s="80"/>
      <c r="G213" s="117"/>
      <c r="H213" s="117"/>
    </row>
    <row r="214" spans="1:8" s="35" customFormat="1" ht="16.2">
      <c r="A214" s="50"/>
      <c r="B214" s="33" t="s">
        <v>8</v>
      </c>
      <c r="C214" s="62"/>
      <c r="D214" s="66"/>
      <c r="E214" s="34"/>
      <c r="F214" s="81"/>
      <c r="G214" s="119"/>
      <c r="H214" s="119"/>
    </row>
    <row r="215" spans="1:8" s="6" customFormat="1">
      <c r="A215" s="56"/>
      <c r="B215" s="14"/>
      <c r="C215" s="5"/>
      <c r="D215" s="24"/>
      <c r="E215" s="26"/>
      <c r="F215" s="82"/>
      <c r="G215" s="73"/>
      <c r="H215" s="73"/>
    </row>
    <row r="216" spans="1:8" s="15" customFormat="1">
      <c r="A216" s="58">
        <f>A4</f>
        <v>1</v>
      </c>
      <c r="B216" s="21" t="str">
        <f>B4</f>
        <v>PRIPREMNI RADOVI</v>
      </c>
      <c r="C216" s="63"/>
      <c r="D216" s="67"/>
      <c r="E216" s="27"/>
      <c r="F216" s="83">
        <f>+F40</f>
        <v>0</v>
      </c>
      <c r="G216" s="115"/>
      <c r="H216" s="115"/>
    </row>
    <row r="217" spans="1:8" s="15" customFormat="1">
      <c r="A217" s="59"/>
      <c r="B217" s="44"/>
      <c r="C217" s="64"/>
      <c r="D217" s="11"/>
      <c r="E217" s="45"/>
      <c r="F217" s="84"/>
      <c r="G217" s="120"/>
      <c r="H217" s="120"/>
    </row>
    <row r="218" spans="1:8" s="15" customFormat="1">
      <c r="A218" s="58" t="s">
        <v>23</v>
      </c>
      <c r="B218" s="21" t="s">
        <v>71</v>
      </c>
      <c r="C218" s="63"/>
      <c r="D218" s="67"/>
      <c r="E218" s="27"/>
      <c r="F218" s="83">
        <f>+F130</f>
        <v>0</v>
      </c>
      <c r="G218" s="115"/>
      <c r="H218" s="115"/>
    </row>
    <row r="219" spans="1:8" s="15" customFormat="1">
      <c r="A219" s="59"/>
      <c r="B219" s="44"/>
      <c r="C219" s="64"/>
      <c r="D219" s="11"/>
      <c r="E219" s="45"/>
      <c r="F219" s="84"/>
      <c r="G219" s="120"/>
      <c r="H219" s="120"/>
    </row>
    <row r="220" spans="1:8" s="15" customFormat="1">
      <c r="A220" s="58" t="s">
        <v>59</v>
      </c>
      <c r="B220" s="21" t="s">
        <v>20</v>
      </c>
      <c r="C220" s="63"/>
      <c r="D220" s="67"/>
      <c r="E220" s="27"/>
      <c r="F220" s="83">
        <f>+F164</f>
        <v>0</v>
      </c>
      <c r="G220" s="115"/>
      <c r="H220" s="115"/>
    </row>
    <row r="221" spans="1:8" s="15" customFormat="1">
      <c r="A221" s="59"/>
      <c r="B221" s="44"/>
      <c r="C221" s="64"/>
      <c r="D221" s="11"/>
      <c r="E221" s="45"/>
      <c r="F221" s="84"/>
      <c r="G221" s="115"/>
      <c r="H221" s="115"/>
    </row>
    <row r="222" spans="1:8" s="15" customFormat="1">
      <c r="A222" s="58" t="s">
        <v>103</v>
      </c>
      <c r="B222" s="21" t="s">
        <v>119</v>
      </c>
      <c r="C222" s="63"/>
      <c r="D222" s="67"/>
      <c r="E222" s="27"/>
      <c r="F222" s="83">
        <f>+F206</f>
        <v>0</v>
      </c>
      <c r="G222" s="115"/>
      <c r="H222" s="115"/>
    </row>
    <row r="223" spans="1:8" s="15" customFormat="1">
      <c r="A223" s="59"/>
      <c r="B223" s="44"/>
      <c r="C223" s="64"/>
      <c r="D223" s="11"/>
      <c r="E223" s="45"/>
      <c r="F223" s="84"/>
      <c r="G223" s="120"/>
      <c r="H223" s="120"/>
    </row>
    <row r="224" spans="1:8" s="19" customFormat="1" ht="18">
      <c r="A224" s="51"/>
      <c r="B224" s="16" t="s">
        <v>9</v>
      </c>
      <c r="C224" s="17"/>
      <c r="D224" s="18"/>
      <c r="E224" s="126">
        <f>SUM(F216:F223)</f>
        <v>0</v>
      </c>
      <c r="F224" s="126"/>
      <c r="G224" s="115"/>
      <c r="H224" s="115"/>
    </row>
    <row r="225" spans="1:8" s="6" customFormat="1">
      <c r="A225" s="56"/>
      <c r="B225" s="14"/>
      <c r="C225" s="5"/>
      <c r="D225" s="24"/>
      <c r="E225" s="26"/>
      <c r="F225" s="82"/>
      <c r="G225" s="73"/>
      <c r="H225" s="73"/>
    </row>
    <row r="226" spans="1:8" s="19" customFormat="1" ht="18">
      <c r="A226" s="51"/>
      <c r="B226" s="16" t="s">
        <v>10</v>
      </c>
      <c r="C226" s="17"/>
      <c r="D226" s="18"/>
      <c r="E226" s="126">
        <f>+E224*0.25</f>
        <v>0</v>
      </c>
      <c r="F226" s="126"/>
      <c r="G226" s="121"/>
      <c r="H226" s="121"/>
    </row>
    <row r="227" spans="1:8" s="9" customFormat="1" ht="10.050000000000001" customHeight="1">
      <c r="A227" s="60"/>
      <c r="C227" s="20"/>
      <c r="D227" s="25"/>
      <c r="E227" s="28"/>
      <c r="F227" s="85"/>
      <c r="G227" s="122"/>
      <c r="H227" s="122"/>
    </row>
    <row r="228" spans="1:8" s="19" customFormat="1" ht="18">
      <c r="A228" s="51"/>
      <c r="B228" s="16" t="s">
        <v>11</v>
      </c>
      <c r="C228" s="17"/>
      <c r="D228" s="18"/>
      <c r="E228" s="126">
        <f>+E224*1.25</f>
        <v>0</v>
      </c>
      <c r="F228" s="126"/>
      <c r="G228" s="121"/>
      <c r="H228" s="121"/>
    </row>
    <row r="229" spans="1:8" s="8" customFormat="1">
      <c r="A229" s="56"/>
      <c r="B229" s="13"/>
      <c r="C229" s="10"/>
      <c r="D229" s="24"/>
      <c r="E229" s="11"/>
      <c r="F229" s="79"/>
      <c r="G229" s="117"/>
      <c r="H229" s="117"/>
    </row>
    <row r="230" spans="1:8" s="8" customFormat="1">
      <c r="A230" s="56"/>
      <c r="B230" s="13"/>
      <c r="C230" s="10"/>
      <c r="D230" s="24"/>
      <c r="E230" s="11"/>
      <c r="F230" s="79"/>
      <c r="G230" s="117"/>
      <c r="H230" s="117"/>
    </row>
    <row r="231" spans="1:8" s="8" customFormat="1">
      <c r="A231" s="56"/>
      <c r="B231" s="13"/>
      <c r="C231" s="10"/>
      <c r="D231" s="24"/>
      <c r="E231" s="11"/>
      <c r="F231" s="79"/>
      <c r="G231" s="117"/>
      <c r="H231" s="117"/>
    </row>
  </sheetData>
  <sheetProtection formatCells="0"/>
  <mergeCells count="4">
    <mergeCell ref="D1:F1"/>
    <mergeCell ref="E224:F224"/>
    <mergeCell ref="E226:F226"/>
    <mergeCell ref="E228:F228"/>
  </mergeCells>
  <pageMargins left="0.9055118110236221" right="0.43307086614173229" top="0.59055118110236227" bottom="0.39370078740157483" header="0.47244094488188981" footer="0.31496062992125984"/>
  <pageSetup paperSize="9" scale="89" orientation="portrait" r:id="rId1"/>
  <headerFooter>
    <oddFooter>&amp;C&amp;7&amp;P/&amp;N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TROŠKOVNIK</vt:lpstr>
      <vt:lpstr>TROŠKOVNIK!Print_Area</vt:lpstr>
      <vt:lpstr>TROŠKOVNIK!Print_Titles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Korisnik</dc:creator>
  <cp:lastModifiedBy>Anica Čakalović</cp:lastModifiedBy>
  <cp:lastPrinted>2025-12-23T10:30:04Z</cp:lastPrinted>
  <dcterms:created xsi:type="dcterms:W3CDTF">2017-08-30T10:25:56Z</dcterms:created>
  <dcterms:modified xsi:type="dcterms:W3CDTF">2025-12-30T13:38:55Z</dcterms:modified>
</cp:coreProperties>
</file>