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iines\Desktop\Adaptacija stana-NOVO 2026\"/>
    </mc:Choice>
  </mc:AlternateContent>
  <bookViews>
    <workbookView xWindow="0" yWindow="0" windowWidth="28800" windowHeight="11700"/>
  </bookViews>
  <sheets>
    <sheet name="TROŠKOVNIK" sheetId="3" r:id="rId1"/>
  </sheets>
  <definedNames>
    <definedName name="_xlnm._FilterDatabase" localSheetId="0" hidden="1">TROŠKOVNIK!#REF!</definedName>
    <definedName name="DN" localSheetId="0">#REF!</definedName>
    <definedName name="DN">#REF!</definedName>
    <definedName name="DNN" localSheetId="0">#REF!</definedName>
    <definedName name="DNN">#REF!</definedName>
    <definedName name="Drenovci" localSheetId="0">#REF!</definedName>
    <definedName name="Drenovci">#REF!</definedName>
    <definedName name="Gunja" localSheetId="0">#REF!</definedName>
    <definedName name="Gunja">#REF!</definedName>
    <definedName name="Klupcice_unutrasnje_materijal" localSheetId="0">#REF!</definedName>
    <definedName name="Klupcice_unutrasnje_materijal">#REF!</definedName>
    <definedName name="Klupcice_vanjske_materijal" localSheetId="0">#REF!</definedName>
    <definedName name="Klupcice_vanjske_materijal">#REF!</definedName>
    <definedName name="Konstrukcija" localSheetId="0">#REF!</definedName>
    <definedName name="Konstrukcija">#REF!</definedName>
    <definedName name="Kroviste" localSheetId="0">#REF!</definedName>
    <definedName name="Kroviste">#REF!</definedName>
    <definedName name="Naselje" localSheetId="0">#REF!</definedName>
    <definedName name="Naselje">#REF!</definedName>
    <definedName name="Neupisano" localSheetId="0">#REF!</definedName>
    <definedName name="Neupisano">#REF!</definedName>
    <definedName name="Opcine" localSheetId="0">#REF!</definedName>
    <definedName name="Opcine">#REF!</definedName>
    <definedName name="Parket_materijal" localSheetId="0">#REF!</definedName>
    <definedName name="Parket_materijal">#REF!</definedName>
    <definedName name="_xlnm.Print_Area" localSheetId="0">TROŠKOVNIK!$A$1:$F$235</definedName>
    <definedName name="_xlnm.Print_Titles" localSheetId="0">TROŠKOVNIK!$1:$6</definedName>
    <definedName name="Temelji" localSheetId="0">#REF!</definedName>
    <definedName name="Temelji">#REF!</definedName>
    <definedName name="Vrbanja" localSheetId="0">#REF!</definedName>
    <definedName name="Vrbanja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1" i="3" l="1"/>
  <c r="F100" i="3"/>
  <c r="F40" i="3" l="1"/>
  <c r="F133" i="3"/>
  <c r="F129" i="3"/>
  <c r="F209" i="3" l="1"/>
  <c r="F147" i="3"/>
  <c r="F163" i="3"/>
  <c r="F153" i="3"/>
  <c r="F169" i="3" l="1"/>
  <c r="F167" i="3"/>
  <c r="F78" i="3" l="1"/>
  <c r="F77" i="3"/>
  <c r="F76" i="3"/>
  <c r="F42" i="3"/>
  <c r="F183" i="3" l="1"/>
  <c r="F125" i="3"/>
  <c r="F123" i="3"/>
  <c r="F38" i="3"/>
  <c r="F121" i="3"/>
  <c r="F69" i="3" l="1"/>
  <c r="F54" i="3"/>
  <c r="F21" i="3" l="1"/>
  <c r="F22" i="3" l="1"/>
  <c r="F127" i="3" l="1"/>
  <c r="F36" i="3"/>
  <c r="F211" i="3" l="1"/>
  <c r="F205" i="3"/>
  <c r="F203" i="3"/>
  <c r="F201" i="3"/>
  <c r="F207" i="3"/>
  <c r="F199" i="3"/>
  <c r="F182" i="3"/>
  <c r="F119" i="3" l="1"/>
  <c r="B213" i="3"/>
  <c r="F196" i="3"/>
  <c r="F194" i="3"/>
  <c r="F192" i="3"/>
  <c r="F190" i="3"/>
  <c r="F188" i="3"/>
  <c r="F186" i="3"/>
  <c r="F184" i="3"/>
  <c r="F179" i="3"/>
  <c r="F177" i="3"/>
  <c r="F213" i="3" l="1"/>
  <c r="F229" i="3" s="1"/>
  <c r="F34" i="3"/>
  <c r="F86" i="3"/>
  <c r="F82" i="3"/>
  <c r="F51" i="3"/>
  <c r="F32" i="3"/>
  <c r="F30" i="3" l="1"/>
  <c r="F28" i="3"/>
  <c r="F117" i="3" l="1"/>
  <c r="F20" i="3" l="1"/>
  <c r="F159" i="3"/>
  <c r="F115" i="3"/>
  <c r="F113" i="3"/>
  <c r="F84" i="3" l="1"/>
  <c r="F111" i="3"/>
  <c r="F26" i="3" l="1"/>
  <c r="F14" i="3" l="1"/>
  <c r="F165" i="3" l="1"/>
  <c r="F161" i="3"/>
  <c r="F157" i="3"/>
  <c r="F155" i="3"/>
  <c r="F151" i="3"/>
  <c r="F149" i="3"/>
  <c r="F145" i="3"/>
  <c r="F143" i="3"/>
  <c r="F135" i="3"/>
  <c r="F80" i="3"/>
  <c r="F109" i="3"/>
  <c r="F108" i="3"/>
  <c r="F105" i="3"/>
  <c r="F103" i="3"/>
  <c r="F88" i="3"/>
  <c r="F98" i="3"/>
  <c r="F96" i="3"/>
  <c r="F94" i="3"/>
  <c r="F92" i="3"/>
  <c r="F90" i="3"/>
  <c r="F73" i="3"/>
  <c r="F72" i="3"/>
  <c r="F71" i="3"/>
  <c r="F70" i="3"/>
  <c r="F68" i="3"/>
  <c r="F65" i="3"/>
  <c r="F64" i="3"/>
  <c r="F63" i="3"/>
  <c r="F62" i="3"/>
  <c r="F61" i="3"/>
  <c r="F60" i="3"/>
  <c r="F59" i="3"/>
  <c r="F56" i="3"/>
  <c r="F132" i="3"/>
  <c r="F24" i="3"/>
  <c r="F19" i="3"/>
  <c r="F16" i="3"/>
  <c r="F12" i="3"/>
  <c r="F10" i="3"/>
  <c r="F44" i="3" l="1"/>
  <c r="F171" i="3"/>
  <c r="F227" i="3" s="1"/>
  <c r="F137" i="3"/>
  <c r="F225" i="3" s="1"/>
  <c r="B44" i="3" l="1"/>
  <c r="B137" i="3" l="1"/>
  <c r="B171" i="3"/>
  <c r="B223" i="3" l="1"/>
  <c r="A223" i="3"/>
  <c r="F223" i="3"/>
  <c r="E231" i="3" s="1"/>
  <c r="E233" i="3" l="1"/>
  <c r="E235" i="3"/>
</calcChain>
</file>

<file path=xl/sharedStrings.xml><?xml version="1.0" encoding="utf-8"?>
<sst xmlns="http://schemas.openxmlformats.org/spreadsheetml/2006/main" count="311" uniqueCount="210">
  <si>
    <t>R. br.</t>
  </si>
  <si>
    <t>OPIS STAVKE</t>
  </si>
  <si>
    <t>Jed. mjere</t>
  </si>
  <si>
    <t xml:space="preserve">Količina </t>
  </si>
  <si>
    <r>
      <t>m</t>
    </r>
    <r>
      <rPr>
        <vertAlign val="superscript"/>
        <sz val="11"/>
        <rFont val="Arial Narrow"/>
        <family val="2"/>
        <charset val="238"/>
      </rPr>
      <t>2</t>
    </r>
  </si>
  <si>
    <t>1.1</t>
  </si>
  <si>
    <t>kom</t>
  </si>
  <si>
    <t>1.2</t>
  </si>
  <si>
    <t>REKAPITULACIJA SVIH RADOVA</t>
  </si>
  <si>
    <t>SVEUKUPNO:</t>
  </si>
  <si>
    <t>PDV:</t>
  </si>
  <si>
    <t>SVEUKUPNO S PDV-om:</t>
  </si>
  <si>
    <t>1.3</t>
  </si>
  <si>
    <t>1.4</t>
  </si>
  <si>
    <t>1.5</t>
  </si>
  <si>
    <t>1.6</t>
  </si>
  <si>
    <t>komplet</t>
  </si>
  <si>
    <t>PRIPREMNI RADOVI</t>
  </si>
  <si>
    <t>m'</t>
  </si>
  <si>
    <t>Izrada i postava table gradilišta, sa svim potrebnim podacima sukladno "Zakonu o gradnji" i "Pravilniku o sadržaju i izgledu ploče kojom se označava gradilište". Obračun po komadu.</t>
  </si>
  <si>
    <t>ELEKTROINSTALACIJE</t>
  </si>
  <si>
    <t>Tlačna proba vodovodne instalacije i dezinfekcija.</t>
  </si>
  <si>
    <t>1.7</t>
  </si>
  <si>
    <t>2</t>
  </si>
  <si>
    <t>2.1</t>
  </si>
  <si>
    <t>2.2</t>
  </si>
  <si>
    <t>2.3</t>
  </si>
  <si>
    <t>2.4</t>
  </si>
  <si>
    <t>2.5</t>
  </si>
  <si>
    <t>a) umivaonik</t>
  </si>
  <si>
    <t>b) mješalica</t>
  </si>
  <si>
    <t>c) sifon</t>
  </si>
  <si>
    <t>d) kutni ventil</t>
  </si>
  <si>
    <t>f) ogledalo iznad umivaonika</t>
  </si>
  <si>
    <t>g) posuda za tekući sapun</t>
  </si>
  <si>
    <t>b) daska s poklopcem</t>
  </si>
  <si>
    <t>2.6</t>
  </si>
  <si>
    <t>2.7</t>
  </si>
  <si>
    <t>2.8</t>
  </si>
  <si>
    <t>2.9</t>
  </si>
  <si>
    <t>2.10</t>
  </si>
  <si>
    <t>2.11</t>
  </si>
  <si>
    <t>3.1</t>
  </si>
  <si>
    <t>3.2</t>
  </si>
  <si>
    <t>3.3</t>
  </si>
  <si>
    <t>3.4</t>
  </si>
  <si>
    <t>Dobava i ugradnja tekuće hidoizolacije nanošenjem hidroizolacijskog premaza u 2 sloja na mjestima kod umivaonika, tuša i poda. U cijenu su uključeni komplet rad i materijal.</t>
  </si>
  <si>
    <t>3.5</t>
  </si>
  <si>
    <t>Dobava materijala i postavljanje novih ZIDNIH keramičkih pločica u wc-u sa fugiranjem. U cijenu su uključene vrijednosti svih radova i materijala/građevnih proizvoda, te transport do mjesta ugradnje.</t>
  </si>
  <si>
    <r>
      <t>m</t>
    </r>
    <r>
      <rPr>
        <vertAlign val="superscript"/>
        <sz val="11"/>
        <rFont val="Arial Narrow"/>
        <family val="2"/>
        <charset val="238"/>
      </rPr>
      <t>1</t>
    </r>
  </si>
  <si>
    <t>Dobava materijala i postavljanje univerzalnih prelaznih lajsni. U cijenu su uključene vrijednosti svih radova i materijala/građevnih proizvoda, te transport do mjesta ugradnje.</t>
  </si>
  <si>
    <t>2.12</t>
  </si>
  <si>
    <t>2.13</t>
  </si>
  <si>
    <t>2.14</t>
  </si>
  <si>
    <t>2.15</t>
  </si>
  <si>
    <t>2.16</t>
  </si>
  <si>
    <t>2.17</t>
  </si>
  <si>
    <t>2.18</t>
  </si>
  <si>
    <t>2.19</t>
  </si>
  <si>
    <t>3</t>
  </si>
  <si>
    <t>2.20</t>
  </si>
  <si>
    <t>2.21</t>
  </si>
  <si>
    <t>2.22</t>
  </si>
  <si>
    <t>2.23</t>
  </si>
  <si>
    <t>Jed.   cijena (EUR/JM)</t>
  </si>
  <si>
    <t>Ukupna                cijena                (EUR)</t>
  </si>
  <si>
    <t>b) podna keramika</t>
  </si>
  <si>
    <t>1.8</t>
  </si>
  <si>
    <t>1.9</t>
  </si>
  <si>
    <t>1.10</t>
  </si>
  <si>
    <t>e) držač papirnatih ručnika</t>
  </si>
  <si>
    <t>OBRTNIČKI RADOVI</t>
  </si>
  <si>
    <t>Čišćenje gradilišta tijekom građenja, te završno čišćenje.</t>
  </si>
  <si>
    <t>1.11</t>
  </si>
  <si>
    <t>1.12</t>
  </si>
  <si>
    <t>Dobava i ugradnja podnog sifona do pune funkcionalnosti.</t>
  </si>
  <si>
    <t>GRAĐEVINSKO OBRTNIČKI RADOVI</t>
  </si>
  <si>
    <t>Priprema zidova i stropova krpanjem i gletanjem prije ličenja. U cijenu su uključeni komplet rad i materijal.</t>
  </si>
  <si>
    <t>a) zidovi</t>
  </si>
  <si>
    <t>b) top glos</t>
  </si>
  <si>
    <t>Bojenje stropova s bijelom disperzivnim bojom u dva sloja. 
U cijenu su uključene vrijednosti svih radova i materijala/građevnih proizvoda, te transport do mjesta ugradnje.</t>
  </si>
  <si>
    <t>Dobava materijala i postavljanje COKLA od keramičkih pločica sa fugiranjem. U cijenu su uključene vrijednosti svih radova i materijala/građevnih proizvoda, te transport do mjesta ugradnje.</t>
  </si>
  <si>
    <t>Dobava i ugradnja nadgradne/ugradbene LED vodotjesne rasvjete sa IP zaštitom za vlažne prostore.</t>
  </si>
  <si>
    <t>Dobava i ugradnja materijala te potrebnog rada na prilagodbi postojeće i nove električne instalacije.</t>
  </si>
  <si>
    <t>Kontrolna ispitivanja ugrađene opreme i puštanje u pogon do pune funkionalnosti sa potrošnim materijalom.</t>
  </si>
  <si>
    <t>2.24</t>
  </si>
  <si>
    <t>Strojno zasijecanje postojećih slojeva poda ili zida za šliceve za potrebe nove instalacije.</t>
  </si>
  <si>
    <t>Dobava i ugradnja NYY KABEL 3x1,5 mm2.</t>
  </si>
  <si>
    <t>Dobava i ugradnja NYY KABEL 3x2,5 mm2.</t>
  </si>
  <si>
    <t>Dobava i ugradnja zaštitnih kanalica.</t>
  </si>
  <si>
    <t>1.13</t>
  </si>
  <si>
    <t>1.14</t>
  </si>
  <si>
    <t>Dobava i ugradnja priključne armature sa svim spojnim sredstvima i potrošnim matrijalom.</t>
  </si>
  <si>
    <t>Uzorkovanje vode i analiza potrošne pitke vode na Zavodu za javno zdravstvo.</t>
  </si>
  <si>
    <t>Fina montaža elemenata i puštanje u funkciju.</t>
  </si>
  <si>
    <t>Obrada instalacija koje su izašle na fasadi do pune funkcionalnosti.</t>
  </si>
  <si>
    <t xml:space="preserve">Sanacija šliceva za  elektroinstalacije </t>
  </si>
  <si>
    <t>a) zidna keramika</t>
  </si>
  <si>
    <t>Radovi na bušenju potrebnih prodora kroz postojeće zidove i stropove za potrebe nove instalacije.</t>
  </si>
  <si>
    <t xml:space="preserve">Dobava i ugradnja bijelog umivaonika po izboru investiroa od bijele fajanse uključivo dovod hladne i tople vode f 1/2", te odvod vode PVC f 50 mm, sifon  f 5/4" kromirani, vijci za pričvršćenje umivaonika, cijeva, rozete i kutni ventili. U stavci obračunati sva potrebna štemanja i krpanja. </t>
  </si>
  <si>
    <t>Dobava i ugradnja materijala za izradu pregradnog zida sa duplim zelenim gips kartonskim pločama na pocinčanu podkonstrukciju i mineralnom vunom između te pripremom za ličenje. U cijenu su uključeni komplet rad i materijal.</t>
  </si>
  <si>
    <t>Dobava i ugradnja materijala za krpanje i ravnanje zidova i podova nakon obijanja keramičkih pločica, a prije ljepljnja novih pločica do pune funkcionalnosti.</t>
  </si>
  <si>
    <t>Dobava i ugradnja materijala za izvedbu podne glazure, a prije ljepljnja novih pločica do pune funkcionalnosti.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</si>
  <si>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</si>
  <si>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</si>
  <si>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</si>
  <si>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</si>
  <si>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</si>
  <si>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</si>
  <si>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</si>
  <si>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</si>
  <si>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</si>
  <si>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</si>
  <si>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</si>
  <si>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2.25</t>
  </si>
  <si>
    <t>2.26</t>
  </si>
  <si>
    <t>2.27</t>
  </si>
  <si>
    <t>2.28</t>
  </si>
  <si>
    <t>2.29</t>
  </si>
  <si>
    <t>STROJARSKE INSTALACIJE</t>
  </si>
  <si>
    <t>Pražnjenje radijatorskog sustava u zgradi radi zahvata demontaže postojećih gusnatih člankastih radijatora .</t>
  </si>
  <si>
    <t>Odvoz demontirane opreme na deponiju u krugu ne daljem od 30 km , za demontiranu opremu radiajatore i cijevi potrebno je naručitelju predati opremu o zbrinjavanju .</t>
  </si>
  <si>
    <t>a) pločasti radijator 22 K 600 x 1200</t>
  </si>
  <si>
    <t>b) pločasti radijator 22 K 600 x 1600</t>
  </si>
  <si>
    <t>Dobava i ugradnja podnih konzola za dodatno učvrščivanje stabilnosti radijatora ( isporučuje se u paru ) , u kompletu sa potrebnim ukrasnim rozetama , tiplama i vijcima.</t>
  </si>
  <si>
    <t>Dobava i montaža radijatorskog termostatskog ventila s termostatskom glavom s tekućinskim osjetnikom, za izravnu montažu na kompaktno grijače tijelo sa obujmicom ili kvačicom, namjestiva zaštita od smrzavanja, s ograničenjem blokiranjem područja namještene vrijednosti, u robusnoj izvedbi sa zaštitom protiv vandalizma , u kutnoj ili ravnoj izvedbi dimenzije 1/2".</t>
  </si>
  <si>
    <t>Dobava i montaža radijatorske prigušnice u kutnoj ili ravnoj izvedbi 1/2"</t>
  </si>
  <si>
    <t>Dobava i ugradnja slavine za punjenje pražnjenje 1/2"</t>
  </si>
  <si>
    <t>Dobava i ugradnja ozračnog pipca 1/2"</t>
  </si>
  <si>
    <t>Dobava i ugradnja kuglastih slavina 1/2" za ugradnju na odvojcima horizontalnih linija koje se odvajaju od vertikala prema radijatorima</t>
  </si>
  <si>
    <t>Dobava i ugradnja tankostijene cijevi iz nisko ugljičnog čelika RSt 34-2 (1.0034), izvana pocinčane i dodatno zaštićene slojem pasiviziranog kroma, sukladno HRN EN 10305-3 ili jednakovrijedno, za razvod zatvorenih krugova s vodom za grijanje i/ili hlađenje. Spajanje se vrši ˝press˝ spojnim elementima (fitinzima) iz obostrano pocinčanog nisko ugljičnog čelika 1.0034 i sa svojstvom detektiranja ne uprešanih spojeva tzv. kontroliranim curenjem pri tlaku od 1,5 bara - LBP (Leak Before Press). Cijevi i spojnice su prikladne za radne temperature u rasponu od -35°C do +135°C za EPDM O-ring brtve,
odnosno -30°C do 200°C za FPM/Viton O-ring brtve i radni tlak maks. 16 bara."</t>
  </si>
  <si>
    <t>Ø 18 x 1,2 mm (DN 12)</t>
  </si>
  <si>
    <t>m1</t>
  </si>
  <si>
    <t>Spojni elementi ˝press˝ (fitinzi) iz obostrano pocinčanog nisko ugljičnog čelika 1.0034 i sa svojstvom detektiranja ne uprešanih spojeva tzv. kontroliranim curenjem pri tlaku od 1,5 bara - LBP (Leak Before Press) za spajanje tankostijenih cijevi iz nisko ugljičnog čelika RSt 34-2 (1.0034), izvana pocinčane i dodatno zaštićene slojem pasiviziranog kroma. Stavka
obuhvaća sve potrebne spojnice, redukcije, T-komade i ostali materijal za dovođenje kompletne instalacije u funkciju i pogonsko stanje, računajući 40 % od instaliranih količina .</t>
  </si>
  <si>
    <t>Razni tipski, pocinčani materijal za ovješenje i učvrščenje (držači cjevovoda, obujmice, zavješenja, pričvrsnice, podupore te ostala pomoćna učvršćenja za montažu, uz potrebne matice i vijke) sa umecima za zvučnu izolaciju, sve u potrebnoj količini i kvaliteti. Stavka uključuje pomoćni spojni i brtveni materijal kao što su brtve, klingerit, kudjelja, firnis, vijci i matice, žica za autogeno zavarivanje, kisik, disuplin, te materijal koji nije specificiran, također sve u potrebnoj količini i kvaliteti.</t>
  </si>
  <si>
    <t>Hladna tlačna proba tlakom 4 bara, uključivo punjenje sustava, balansiranje i odzračivanje sustava.</t>
  </si>
  <si>
    <t>Ponovno punjenje instalacije, ozračivanje instalacije, radijatora, progrijavanje. Predaja instalacije sa zapisnikom naručitelju</t>
  </si>
  <si>
    <t>Dobava i ugradnja materijala za krpanje rupa, prodora i sl. u zidovima i podovima do pune funkcionalnosti.</t>
  </si>
  <si>
    <r>
      <t xml:space="preserve">Dobava i ugradnja materijala potrebnog za izvedbu novog </t>
    </r>
    <r>
      <rPr>
        <u/>
        <sz val="11"/>
        <rFont val="Arial Narrow"/>
        <family val="2"/>
        <charset val="238"/>
      </rPr>
      <t>unutarnjeg razvoda tople i hladne vode</t>
    </r>
    <r>
      <rPr>
        <sz val="11"/>
        <rFont val="Arial Narrow"/>
        <family val="2"/>
        <charset val="238"/>
      </rPr>
      <t xml:space="preserve"> sa prilagodbom na postojeći sustav.  U cijenu su uključene vrijednosti svih radova i materijala/građevnih proizvoda, te transport do mjesta ugradnje.</t>
    </r>
  </si>
  <si>
    <t>Bojenje zidova s bijelom disperzivnim bojom u dva sloja i pripremom do pune funkcionalnosti. U cijenu su uključene vrijednosti svih radova i materijala/građevnih proizvoda, te transport do mjesta ugradnje.</t>
  </si>
  <si>
    <t>Dobava i ugradnja materija za žbukanje, postava kutnih šina, apu lajsni, zaštitu stolarije, premaz podloge SN vezom te nanošenje gotove žbuke (cementna/gipsana) na zidove i strop.</t>
  </si>
  <si>
    <t>Dobava i ugradnja prekidača na mjestu dotrajalih postojećih do pune funkcionalnosti, zajedno sa uštemavanjem, kutijom, komplet funcionalnim prekidačem.</t>
  </si>
  <si>
    <t>Demontaža postojeće rasvjete i elektroinstalacija po prostorijama koji se saniraju te deponiranje otpada na gradsku deponiju.</t>
  </si>
  <si>
    <t>Demontaža postojeće podne i zidne obloge. Zbrinjavanje nastalog građevinskog otpada na gradsku deponiju.</t>
  </si>
  <si>
    <t>d) sokl lajsne</t>
  </si>
  <si>
    <t>c) drveni podovi tipa laminat sa podlogom, tepisoni, …</t>
  </si>
  <si>
    <t>Demontaža postojećih drvenih vrata sa dovratnikom. Drvena vrata su dimenzija od 70-100/210 cm. Deponiranje otpada na gradsku deponiju.</t>
  </si>
  <si>
    <t>Razbijanje postojećih slojeva podne ploče u sanitarnom čvorovu. Deponiranje šute na gradsku deponiju.</t>
  </si>
  <si>
    <t>Dobava materijala i potreban rad na izmještanju postojećih instalacija (elektro i strojarske) koje smetaju i prekrajanje do pune funkcioanlnosti.</t>
  </si>
  <si>
    <t>Demontaža postojeće kompletne sanitarne opreme u sanitarnim čvorovima i opreme u kuhinji zajedno sa postojećim instalacijama sa deponiranjem na gradsku deponiju.</t>
  </si>
  <si>
    <r>
      <t xml:space="preserve">Dobava i ugradnja materijala potrebnog za izvedbu novog unutarnjeg razvoda </t>
    </r>
    <r>
      <rPr>
        <u/>
        <sz val="11"/>
        <rFont val="Arial Narrow"/>
        <family val="2"/>
        <charset val="238"/>
      </rPr>
      <t>odvodnje</t>
    </r>
    <r>
      <rPr>
        <sz val="11"/>
        <rFont val="Arial Narrow"/>
        <family val="2"/>
        <charset val="238"/>
      </rPr>
      <t xml:space="preserve"> sa prespojom na postojeću instalaciju koja je u funkciji.  U cijenu su uključene vrijednosti svih radova i materijala/građevnih proizvoda, te transport do mjesta ugradnje.</t>
    </r>
  </si>
  <si>
    <t>- kupaonica (školjka+umivaonik+tuš)</t>
  </si>
  <si>
    <r>
      <t>Dobava i ugradnja WC-a od bijele fajanse, komplet sjedište, uključivo bijeli niskomontažni vodokotlić sa isplavnom cijevi, gumena manžeta, kutni ventil f 1/2</t>
    </r>
    <r>
      <rPr>
        <vertAlign val="superscript"/>
        <sz val="11"/>
        <rFont val="Arial Narrow"/>
        <family val="2"/>
        <charset val="238"/>
      </rPr>
      <t>"</t>
    </r>
    <r>
      <rPr>
        <sz val="11"/>
        <rFont val="Arial Narrow"/>
        <family val="2"/>
        <charset val="238"/>
      </rPr>
      <t xml:space="preserve"> - f 3/8</t>
    </r>
    <r>
      <rPr>
        <vertAlign val="superscript"/>
        <sz val="11"/>
        <rFont val="Arial Narrow"/>
        <family val="2"/>
        <charset val="238"/>
      </rPr>
      <t>"</t>
    </r>
    <r>
      <rPr>
        <sz val="11"/>
        <rFont val="Arial Narrow"/>
        <family val="2"/>
        <charset val="238"/>
      </rPr>
      <t>, tlačna cijev rebrasta fleksibilna f 8/10</t>
    </r>
    <r>
      <rPr>
        <vertAlign val="superscript"/>
        <sz val="11"/>
        <rFont val="Arial Narrow"/>
        <family val="2"/>
        <charset val="238"/>
      </rPr>
      <t>"</t>
    </r>
    <r>
      <rPr>
        <sz val="11"/>
        <rFont val="Arial Narrow"/>
        <family val="2"/>
        <charset val="238"/>
      </rPr>
      <t>, te vijci za pričvršćenje WC-a. U stavku obračunati dovod hladne vode f 1/2</t>
    </r>
    <r>
      <rPr>
        <vertAlign val="superscript"/>
        <sz val="11"/>
        <rFont val="Arial Narrow"/>
        <family val="2"/>
        <charset val="238"/>
      </rPr>
      <t>"</t>
    </r>
    <r>
      <rPr>
        <sz val="11"/>
        <rFont val="Arial Narrow"/>
        <family val="2"/>
        <charset val="238"/>
      </rPr>
      <t xml:space="preserve">, te odvod PVC f 110 mm. U stavci obračunati sva potrebna štemanja i krpanja. </t>
    </r>
  </si>
  <si>
    <t>a) WC školjka</t>
  </si>
  <si>
    <t>c) vodokotlić</t>
  </si>
  <si>
    <t>e) držač wc papira</t>
  </si>
  <si>
    <t>f) wc četka</t>
  </si>
  <si>
    <t>Dobava i ugradnja materijala za izradu ravnog spuštenog stropa sa zelenim GK ploča na pocinčanu podkonstrukciju i priprema do ličenja. U cijenu su uključeni komplet rad i materijal.</t>
  </si>
  <si>
    <t>Dobava materijala i postavljanje novih PODNIH keramičkih pločica sa fugiranjem. U cijenu su uključene vrijednosti svih radova i materijala/građevnih proizvoda, te transport do mjesta ugradnje.</t>
  </si>
  <si>
    <t>Impregnacija zidova, stropova i podova prije bojanja i ljepljenja keramike. U cijenu uključena vrijednost radova i materijala.</t>
  </si>
  <si>
    <t>Demontaža postojećih pregradnih zidova od opeke te deponiranje građevinskog otpada na gradsku deponiju.</t>
  </si>
  <si>
    <t>Obijanje postojeće žbuke, čišćenje reški te deponiranje građevinskog otpada na gradsku deponiju.</t>
  </si>
  <si>
    <t>Dobava i ugradnja novih punih masivnih drvenih vrata za ulazak u kancelarije sa obuhvatnim štokovima u širini zida. Stavka sadrži prethodnu stolarsku izmjeru, sa svim potrebnim okovima, štekama, bravama, kvakama itd, do pune funkcionalnosti. Boja i uzorak vrata po želji investitora.</t>
  </si>
  <si>
    <t>Dobava i ugradnja materijala za zaziđivanje postojećeg otvora na mjestu vrata koja se ukidaju do pune funkcionalnosti.</t>
  </si>
  <si>
    <t>Dobava i ugradnja gotovog montažnog nadvoja na mjestu novih pribijenih vrata iz hodnika do pune funkcionalnosti.</t>
  </si>
  <si>
    <t>3.6</t>
  </si>
  <si>
    <t>3.7</t>
  </si>
  <si>
    <t>3.8</t>
  </si>
  <si>
    <t>3.9</t>
  </si>
  <si>
    <t>3.10</t>
  </si>
  <si>
    <t>Dobava i ugradnja LED plafonjera/lampi po izboru investitora do pune funkcionalnosti.</t>
  </si>
  <si>
    <t>c) llestve za kupaonicu</t>
  </si>
  <si>
    <t>Dobava i ugradnja novih pločastih kompakt radijatora i ljesve u kupaonici u kompletu sa potrebnim ovjesnim priborom ,potrebnim tiplama i vijcima do pune funkcionalnosti.</t>
  </si>
  <si>
    <t>4.11</t>
  </si>
  <si>
    <t>4.12</t>
  </si>
  <si>
    <t>4.13</t>
  </si>
  <si>
    <t>4.14</t>
  </si>
  <si>
    <t>4.15</t>
  </si>
  <si>
    <t>Probijanje otvora u postojećem pregradnom zidu za potrebe ugradnje novih ulaznih vrata u sanitarni čvor iz hodnika. Stavka sadrži i potrebno osiguranje, potpulcavanje i razupiranje za siguran rad, te deponiranje šute na gradsku deponiju do pune funkcionalnosti.</t>
  </si>
  <si>
    <t>Dobava i ugradnja električnog bojlera cca 50 litara sa svim potrebnim radom i materijalom do pune funkcionalnosti.</t>
  </si>
  <si>
    <t>Dobava i ugradnja materijala za niveliranje podova prije ugradnje završnih podnih obloga do pune funkcionalnosti.</t>
  </si>
  <si>
    <t>Dobava i ugradnja plitke tuš kade cca  90 x 90 cm uključivo dovod hladne i tople vode f 1/2", te odvod vode PVC f 50 mm, sifon  f 5/4" kromirani, klasična dvoručna mješalica s cijevima, rozetama i kutnim ventilima f 1/2" - f 3/8". U stavci obračunati sva potrebna štemanja i krpanja. U cijeni kompleta uračunate su nabavne cijene elemenata fco gradilište.</t>
  </si>
  <si>
    <t>a) plitka tuš kada sa oblogom</t>
  </si>
  <si>
    <t>3.11</t>
  </si>
  <si>
    <t>Dobava i ugradnja novog razvodnog ormara sa potrebnim novim elementima i spajanja u  razvodnom ormaru, sa slijedećom opremom: 
- Zaštitna strujna sklopka 40/0,03 A i Automatski osigurači, temeljna ploča, redne stezaljke, ožičenje i sitni materijal, uvodnice, te oznake , shema i ispitni list do pune funkcionalnosti.</t>
  </si>
  <si>
    <t>Izmještanje postojećeg inventara na privremenu lokaciju u dogovoru s investitorom te po potrebi vraćanje nakon završenih radova. Stavka obuhvaća potreban rad i materijal.</t>
  </si>
  <si>
    <t>Dobava i ugradnja UTP/mrežnih kabela za povezivanje računala i telefona.</t>
  </si>
  <si>
    <t>Dobava i ugradnja nadgradnih LED panela dimenzija 60x60 cm do pune funkcionalnosti.</t>
  </si>
  <si>
    <t>3.12</t>
  </si>
  <si>
    <t>3.13</t>
  </si>
  <si>
    <t>Dobava i ugradnja mrežnih utičnica na potrebnim pozicijama koje odredi investitor do pune funkcionalnosti,  zajedno sa uštemavanjem, kutijom, komplet funcionalnom utičnicom.</t>
  </si>
  <si>
    <t>Dobava i ugradnja utičnica na mjestu dotrajalih postojećih do pune funkcionalnosti,  zajedno sa uštemavanjem, kutijom, komplet funcionalnom utičnicom.</t>
  </si>
  <si>
    <t>3.14</t>
  </si>
  <si>
    <t>2.30</t>
  </si>
  <si>
    <t>4.16</t>
  </si>
  <si>
    <t>Dobava i ugradnja potrebnog materijala za prekrajanje unutarnjeg cjevovoda grijanja na nove pozicije od aluplast cijevi sa svim fasonskim komadima i priborom za ovjes do pune funkcioanalnosti.</t>
  </si>
  <si>
    <t>Dobava i ugradnja split klima uređaja snage cca 3,50 kW do pune funkcionalnosti u dogovoru s investitorom za pozicije. U cijenu su uključeni komplet rad i materijal.</t>
  </si>
  <si>
    <t>a) klima do 3,5</t>
  </si>
  <si>
    <t>b) kanalica+napojni kabel+odvod kondenzata+bakrene cijevi+nosači</t>
  </si>
  <si>
    <t>1.15</t>
  </si>
  <si>
    <t>Demontaža postojećeg klima uređaja, pregled i po potrebi servisiranje, te ponovna ugradnja u dogovoru s investitorom, deponiranje na privremenu lokaciju koju odredi investitor.. Stavka obuhvaća potreban rad i materijal do pune funkcionalnosti.</t>
  </si>
  <si>
    <t xml:space="preserve">Dobava i ugradnja poliuretanskog podnoog sustava za javne prostore
Izvedba samorazlijevnog višeslojnog visokoelastičnog sustava na bazi poliuretana za podove javnih objekata kao  ukupne debljine 6 mm. Sustav se sastoji iz sljedećih slojeva:
a) Dobava i ugradnja dvokomponentnog epoksidnog temeljnog premaza. Nanosi se gleterom. Dok je još svjež, temeljni premaz se zasipava kvarcnim pijeskom granulacije 0,5 mm do punog zasićenja.
b) Dobava i ugradnja gumenog tepiha na dvokomponentno ljepilo.
c) Dobava i ugradnja ljepila za zatvaranje pora gumenog tepiha 
d) Dobava i ugradnja obojane elastične poliuretanske smole.  Izvodi se prema uputama proizvođača. Boja siva i svijetloplava.
e) Završna zaštita poliuretanskim  lakom u boji.
Obradu dilatacijskih reški izvesti, jednokomponentnom poliuretanskom brtvećom masom.    
</t>
  </si>
  <si>
    <t>podna obloga</t>
  </si>
  <si>
    <t>sokl</t>
  </si>
  <si>
    <t>2.31</t>
  </si>
  <si>
    <t>2.32</t>
  </si>
  <si>
    <t>Izvođač radova je obvezan predmetne radove izvoditi sukladno važećim zakonima, normama i propisima.
Izvođač radova je obvezan ishoditi i predočiti sve potrebne isprave, a kojima se dokazuje kvaliteta, sukladnost i uporabljivost svih ugrađenih građevnih proizvoda i opreme, te materijala i izvedenih radova obuhvaćenih ovim troškovnikom, sukladno važećim normama i propisima.</t>
  </si>
  <si>
    <t>Sve stavke ovoga troškovnika uključuju sve potrebne osnovne i pomoćne materijale, te njegove nabave, transporte i skladištenja, kao i sve potrebne osnovne i pomoćne radove s predradnjama, transporte, mehanizacije, skele, podupiranja, prilazne rampe, ograde, osiguranja, zaštite od vremenskih utjecaja, organizacije, energente, režije gradilišta, osiguranja i čuvanja gradilišta, odvoze otpadnog materijala, troškove tekućih ispitivanja uzoraka kako osnovnih materijala, tako i poluproizvoda, te definitivno gotovih radova, sukladno važećim normama i propisima.</t>
  </si>
  <si>
    <t>UVODNE NAPOMENE</t>
  </si>
  <si>
    <t>PRILOG II. - ADAPTACIJA STANA U UREDSKI PROSTOR  U ZGRADI BPŽ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</si>
</sst>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General_)"/>
  </numFmts>
  <fonts count="21">
    <font>
      <sz val="10"/>
      <name val="Arial"/>
      <charset val="238"/>
    </font>
    <font>
      <sz val="10"/>
      <name val="Arial"/>
      <family val="2"/>
      <charset val="238"/>
    </font>
    <font>
      <i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b/>
      <sz val="10"/>
      <name val="Arial Narrow"/>
      <family val="2"/>
      <charset val="238"/>
    </font>
    <font>
      <b/>
      <i/>
      <sz val="11"/>
      <name val="Arial Narrow"/>
      <family val="2"/>
      <charset val="238"/>
    </font>
    <font>
      <vertAlign val="superscript"/>
      <sz val="11"/>
      <name val="Arial Narrow"/>
      <family val="2"/>
      <charset val="238"/>
    </font>
    <font>
      <b/>
      <sz val="12"/>
      <name val="Trebuchet MS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2"/>
      <name val="Arial Narrow"/>
      <family val="2"/>
      <charset val="238"/>
    </font>
    <font>
      <b/>
      <sz val="12"/>
      <name val="Arial Narrow"/>
      <family val="2"/>
      <charset val="238"/>
    </font>
    <font>
      <u/>
      <sz val="11"/>
      <name val="Arial Narrow"/>
      <family val="2"/>
      <charset val="238"/>
    </font>
    <font>
      <b/>
      <sz val="14"/>
      <name val="Aptos Narrow"/>
      <family val="2"/>
    </font>
    <font>
      <b/>
      <sz val="12"/>
      <name val="Aptos Narrow"/>
      <family val="2"/>
    </font>
    <font>
      <sz val="11"/>
      <name val="Aptos Narrow"/>
      <family val="2"/>
    </font>
    <font>
      <i/>
      <sz val="11"/>
      <name val="Aptos Narrow"/>
      <family val="2"/>
    </font>
    <font>
      <b/>
      <i/>
      <sz val="11"/>
      <name val="Aptos Narrow"/>
      <family val="2"/>
    </font>
    <font>
      <sz val="10"/>
      <name val="Calibri Light"/>
      <family val="2"/>
      <charset val="238"/>
      <scheme val="major"/>
    </font>
    <font>
      <sz val="10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2">
    <xf numFmtId="0" fontId="0" fillId="0" borderId="0" xfId="0"/>
    <xf numFmtId="49" fontId="3" fillId="0" borderId="0" xfId="1" applyNumberFormat="1" applyFont="1" applyFill="1" applyAlignment="1">
      <alignment horizontal="center" vertical="top" wrapText="1"/>
    </xf>
    <xf numFmtId="0" fontId="3" fillId="0" borderId="0" xfId="1" applyFont="1" applyFill="1" applyAlignment="1">
      <alignment horizontal="left" vertical="top" wrapText="1" indent="1"/>
    </xf>
    <xf numFmtId="0" fontId="3" fillId="0" borderId="0" xfId="1" applyFont="1" applyFill="1" applyAlignment="1">
      <alignment horizontal="center" wrapText="1"/>
    </xf>
    <xf numFmtId="0" fontId="3" fillId="0" borderId="0" xfId="1" applyFont="1" applyFill="1" applyAlignment="1">
      <alignment horizontal="center" vertical="top" wrapText="1"/>
    </xf>
    <xf numFmtId="0" fontId="3" fillId="0" borderId="0" xfId="1" applyFont="1" applyFill="1" applyAlignment="1">
      <alignment horizontal="right" vertical="top" wrapText="1"/>
    </xf>
    <xf numFmtId="0" fontId="3" fillId="0" borderId="0" xfId="1" applyFont="1" applyFill="1" applyAlignment="1">
      <alignment vertical="top" wrapText="1"/>
    </xf>
    <xf numFmtId="49" fontId="2" fillId="0" borderId="1" xfId="1" applyNumberFormat="1" applyFont="1" applyFill="1" applyBorder="1" applyAlignment="1">
      <alignment horizontal="center" vertical="top"/>
    </xf>
    <xf numFmtId="0" fontId="3" fillId="0" borderId="2" xfId="1" applyFont="1" applyFill="1" applyBorder="1" applyAlignment="1">
      <alignment horizontal="left"/>
    </xf>
    <xf numFmtId="0" fontId="3" fillId="0" borderId="1" xfId="1" applyFont="1" applyFill="1" applyBorder="1" applyAlignment="1">
      <alignment horizontal="center" shrinkToFit="1"/>
    </xf>
    <xf numFmtId="0" fontId="3" fillId="0" borderId="0" xfId="1" applyFont="1" applyFill="1"/>
    <xf numFmtId="164" fontId="5" fillId="0" borderId="4" xfId="1" applyNumberFormat="1" applyFont="1" applyFill="1" applyBorder="1" applyAlignment="1">
      <alignment horizontal="center" vertical="top" wrapText="1"/>
    </xf>
    <xf numFmtId="164" fontId="5" fillId="0" borderId="4" xfId="1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wrapText="1"/>
    </xf>
    <xf numFmtId="0" fontId="5" fillId="0" borderId="0" xfId="1" applyFont="1" applyFill="1" applyAlignment="1">
      <alignment horizontal="center" vertical="center" wrapText="1"/>
    </xf>
    <xf numFmtId="164" fontId="6" fillId="0" borderId="0" xfId="1" applyNumberFormat="1" applyFont="1" applyFill="1" applyAlignment="1">
      <alignment horizontal="left" vertical="center" wrapText="1"/>
    </xf>
    <xf numFmtId="164" fontId="6" fillId="0" borderId="0" xfId="1" applyNumberFormat="1" applyFont="1" applyFill="1" applyAlignment="1">
      <alignment horizontal="center" shrinkToFit="1"/>
    </xf>
    <xf numFmtId="4" fontId="4" fillId="0" borderId="0" xfId="1" applyNumberFormat="1" applyFont="1" applyFill="1" applyAlignment="1" applyProtection="1">
      <alignment horizontal="center" wrapText="1"/>
      <protection locked="0"/>
    </xf>
    <xf numFmtId="4" fontId="3" fillId="0" borderId="0" xfId="1" applyNumberFormat="1" applyFont="1" applyFill="1" applyAlignment="1" applyProtection="1">
      <alignment horizontal="center" wrapText="1"/>
      <protection locked="0"/>
    </xf>
    <xf numFmtId="4" fontId="4" fillId="0" borderId="0" xfId="1" applyNumberFormat="1" applyFont="1" applyFill="1" applyAlignment="1" applyProtection="1">
      <alignment horizontal="right" wrapText="1"/>
      <protection locked="0" hidden="1"/>
    </xf>
    <xf numFmtId="0" fontId="3" fillId="0" borderId="0" xfId="1" applyFont="1" applyFill="1" applyAlignment="1">
      <alignment vertical="center" wrapText="1"/>
    </xf>
    <xf numFmtId="49" fontId="4" fillId="0" borderId="0" xfId="1" applyNumberFormat="1" applyFont="1" applyFill="1" applyAlignment="1">
      <alignment horizontal="center" vertical="top" wrapText="1"/>
    </xf>
    <xf numFmtId="164" fontId="4" fillId="0" borderId="0" xfId="1" applyNumberFormat="1" applyFont="1" applyFill="1" applyAlignment="1">
      <alignment horizontal="left" vertical="top" wrapText="1"/>
    </xf>
    <xf numFmtId="4" fontId="4" fillId="0" borderId="0" xfId="1" applyNumberFormat="1" applyFont="1" applyFill="1" applyAlignment="1" applyProtection="1">
      <alignment horizontal="center" wrapText="1"/>
      <protection locked="0" hidden="1"/>
    </xf>
    <xf numFmtId="0" fontId="3" fillId="0" borderId="0" xfId="1" applyFont="1" applyFill="1" applyAlignment="1">
      <alignment horizontal="right" vertical="center" wrapText="1"/>
    </xf>
    <xf numFmtId="0" fontId="3" fillId="0" borderId="0" xfId="1" applyFont="1" applyFill="1" applyAlignment="1">
      <alignment horizontal="justify" vertical="top" wrapText="1"/>
    </xf>
    <xf numFmtId="0" fontId="3" fillId="0" borderId="0" xfId="1" applyFont="1" applyFill="1" applyAlignment="1">
      <alignment horizontal="center" shrinkToFit="1"/>
    </xf>
    <xf numFmtId="4" fontId="3" fillId="0" borderId="0" xfId="1" applyNumberFormat="1" applyFont="1" applyFill="1" applyAlignment="1" applyProtection="1">
      <alignment horizontal="right" wrapText="1"/>
      <protection locked="0" hidden="1"/>
    </xf>
    <xf numFmtId="49" fontId="3" fillId="0" borderId="0" xfId="1" quotePrefix="1" applyNumberFormat="1" applyFont="1" applyFill="1" applyAlignment="1">
      <alignment horizontal="center" vertical="top" wrapText="1"/>
    </xf>
    <xf numFmtId="4" fontId="3" fillId="0" borderId="0" xfId="1" applyNumberFormat="1" applyFont="1" applyFill="1" applyAlignment="1">
      <alignment horizontal="center" shrinkToFit="1"/>
    </xf>
    <xf numFmtId="0" fontId="3" fillId="0" borderId="3" xfId="1" applyFont="1" applyFill="1" applyBorder="1" applyAlignment="1">
      <alignment horizontal="center" vertical="top"/>
    </xf>
    <xf numFmtId="2" fontId="4" fillId="0" borderId="3" xfId="1" applyNumberFormat="1" applyFont="1" applyFill="1" applyBorder="1" applyAlignment="1">
      <alignment vertical="top" wrapText="1"/>
    </xf>
    <xf numFmtId="4" fontId="3" fillId="0" borderId="3" xfId="1" applyNumberFormat="1" applyFont="1" applyFill="1" applyBorder="1" applyAlignment="1">
      <alignment horizontal="center" shrinkToFit="1"/>
    </xf>
    <xf numFmtId="4" fontId="3" fillId="0" borderId="3" xfId="1" applyNumberFormat="1" applyFont="1" applyFill="1" applyBorder="1" applyAlignment="1" applyProtection="1">
      <alignment horizontal="center"/>
      <protection locked="0"/>
    </xf>
    <xf numFmtId="4" fontId="4" fillId="0" borderId="3" xfId="1" applyNumberFormat="1" applyFont="1" applyFill="1" applyBorder="1" applyAlignment="1" applyProtection="1">
      <alignment horizontal="center"/>
      <protection locked="0"/>
    </xf>
    <xf numFmtId="4" fontId="4" fillId="0" borderId="3" xfId="1" applyNumberFormat="1" applyFont="1" applyFill="1" applyBorder="1" applyAlignment="1" applyProtection="1">
      <alignment horizontal="right"/>
      <protection locked="0" hidden="1"/>
    </xf>
    <xf numFmtId="0" fontId="4" fillId="0" borderId="0" xfId="1" applyFont="1" applyFill="1"/>
    <xf numFmtId="0" fontId="3" fillId="0" borderId="0" xfId="1" quotePrefix="1" applyFont="1" applyFill="1" applyAlignment="1">
      <alignment horizontal="justify" vertical="top" wrapText="1"/>
    </xf>
    <xf numFmtId="0" fontId="3" fillId="0" borderId="0" xfId="1" applyFont="1" applyFill="1" applyAlignment="1" applyProtection="1">
      <alignment horizontal="center" vertical="top" wrapText="1"/>
      <protection locked="0"/>
    </xf>
    <xf numFmtId="0" fontId="3" fillId="0" borderId="0" xfId="1" applyFont="1" applyFill="1" applyAlignment="1" applyProtection="1">
      <alignment horizontal="right" vertical="top" wrapText="1"/>
      <protection locked="0" hidden="1"/>
    </xf>
    <xf numFmtId="0" fontId="3" fillId="0" borderId="0" xfId="0" applyFont="1" applyFill="1" applyAlignment="1">
      <alignment vertical="top" wrapText="1"/>
    </xf>
    <xf numFmtId="0" fontId="1" fillId="0" borderId="0" xfId="0" applyFont="1" applyFill="1" applyAlignment="1">
      <alignment vertical="top" wrapText="1"/>
    </xf>
    <xf numFmtId="0" fontId="3" fillId="0" borderId="0" xfId="0" applyFont="1" applyFill="1" applyAlignment="1">
      <alignment horizontal="right" vertical="top" wrapText="1"/>
    </xf>
    <xf numFmtId="4" fontId="3" fillId="0" borderId="0" xfId="1" applyNumberFormat="1" applyFont="1" applyFill="1" applyAlignment="1" applyProtection="1">
      <alignment wrapText="1"/>
      <protection locked="0" hidden="1"/>
    </xf>
    <xf numFmtId="49" fontId="11" fillId="0" borderId="0" xfId="1" applyNumberFormat="1" applyFont="1" applyFill="1" applyAlignment="1">
      <alignment horizontal="center" vertical="top" wrapText="1"/>
    </xf>
    <xf numFmtId="0" fontId="11" fillId="0" borderId="0" xfId="1" applyFont="1" applyFill="1" applyAlignment="1">
      <alignment vertical="top" wrapText="1"/>
    </xf>
    <xf numFmtId="0" fontId="11" fillId="0" borderId="0" xfId="1" applyFont="1" applyFill="1" applyAlignment="1">
      <alignment horizontal="center" shrinkToFit="1"/>
    </xf>
    <xf numFmtId="4" fontId="11" fillId="0" borderId="0" xfId="1" applyNumberFormat="1" applyFont="1" applyFill="1" applyAlignment="1" applyProtection="1">
      <alignment horizontal="center" wrapText="1"/>
      <protection locked="0"/>
    </xf>
    <xf numFmtId="0" fontId="11" fillId="0" borderId="0" xfId="1" applyFont="1" applyFill="1" applyAlignment="1" applyProtection="1">
      <alignment horizontal="center" vertical="top" wrapText="1"/>
      <protection locked="0"/>
    </xf>
    <xf numFmtId="0" fontId="3" fillId="0" borderId="0" xfId="1" applyFont="1" applyFill="1" applyAlignment="1">
      <alignment horizontal="center" vertical="top"/>
    </xf>
    <xf numFmtId="2" fontId="4" fillId="0" borderId="0" xfId="1" applyNumberFormat="1" applyFont="1" applyFill="1" applyAlignment="1">
      <alignment vertical="top" wrapText="1"/>
    </xf>
    <xf numFmtId="4" fontId="3" fillId="0" borderId="0" xfId="1" applyNumberFormat="1" applyFont="1" applyFill="1" applyAlignment="1" applyProtection="1">
      <alignment horizontal="center"/>
      <protection locked="0"/>
    </xf>
    <xf numFmtId="4" fontId="4" fillId="0" borderId="0" xfId="1" applyNumberFormat="1" applyFont="1" applyFill="1" applyAlignment="1" applyProtection="1">
      <alignment horizontal="center"/>
      <protection locked="0"/>
    </xf>
    <xf numFmtId="4" fontId="4" fillId="0" borderId="0" xfId="1" applyNumberFormat="1" applyFont="1" applyFill="1" applyAlignment="1" applyProtection="1">
      <alignment horizontal="right"/>
      <protection locked="0" hidden="1"/>
    </xf>
    <xf numFmtId="2" fontId="3" fillId="0" borderId="0" xfId="1" applyNumberFormat="1" applyFont="1" applyFill="1" applyAlignment="1">
      <alignment horizontal="justify" vertical="top" wrapText="1"/>
    </xf>
    <xf numFmtId="2" fontId="3" fillId="0" borderId="0" xfId="1" applyNumberFormat="1" applyFont="1" applyFill="1" applyAlignment="1">
      <alignment vertical="top" wrapText="1"/>
    </xf>
    <xf numFmtId="0" fontId="11" fillId="0" borderId="0" xfId="1" applyFont="1" applyFill="1" applyAlignment="1">
      <alignment horizontal="center" vertical="top"/>
    </xf>
    <xf numFmtId="2" fontId="12" fillId="0" borderId="0" xfId="1" applyNumberFormat="1" applyFont="1" applyFill="1" applyAlignment="1">
      <alignment vertical="top" wrapText="1"/>
    </xf>
    <xf numFmtId="4" fontId="11" fillId="0" borderId="0" xfId="1" applyNumberFormat="1" applyFont="1" applyFill="1" applyAlignment="1">
      <alignment horizontal="center" shrinkToFit="1"/>
    </xf>
    <xf numFmtId="4" fontId="11" fillId="0" borderId="0" xfId="1" applyNumberFormat="1" applyFont="1" applyFill="1" applyAlignment="1" applyProtection="1">
      <alignment horizontal="center"/>
      <protection locked="0"/>
    </xf>
    <xf numFmtId="4" fontId="12" fillId="0" borderId="0" xfId="1" applyNumberFormat="1" applyFont="1" applyFill="1" applyAlignment="1" applyProtection="1">
      <alignment horizontal="center"/>
      <protection locked="0"/>
    </xf>
    <xf numFmtId="4" fontId="12" fillId="0" borderId="0" xfId="1" applyNumberFormat="1" applyFont="1" applyFill="1" applyAlignment="1" applyProtection="1">
      <alignment horizontal="right"/>
      <protection locked="0" hidden="1"/>
    </xf>
    <xf numFmtId="0" fontId="9" fillId="0" borderId="0" xfId="1" applyFont="1" applyFill="1"/>
    <xf numFmtId="0" fontId="8" fillId="0" borderId="0" xfId="1" applyFont="1" applyFill="1" applyAlignment="1">
      <alignment horizontal="center" vertical="top"/>
    </xf>
    <xf numFmtId="0" fontId="8" fillId="0" borderId="0" xfId="1" applyFont="1" applyFill="1" applyAlignment="1">
      <alignment horizontal="left" vertical="center"/>
    </xf>
    <xf numFmtId="0" fontId="8" fillId="0" borderId="0" xfId="1" applyFont="1" applyFill="1" applyAlignment="1">
      <alignment horizontal="center" shrinkToFit="1"/>
    </xf>
    <xf numFmtId="0" fontId="8" fillId="0" borderId="0" xfId="1" applyFont="1" applyFill="1" applyAlignment="1" applyProtection="1">
      <alignment horizontal="center"/>
      <protection locked="0"/>
    </xf>
    <xf numFmtId="0" fontId="8" fillId="0" borderId="0" xfId="1" applyFont="1" applyFill="1" applyAlignment="1" applyProtection="1">
      <alignment horizontal="center" vertical="center"/>
      <protection locked="0"/>
    </xf>
    <xf numFmtId="0" fontId="9" fillId="0" borderId="0" xfId="1" applyFont="1" applyFill="1" applyAlignment="1" applyProtection="1">
      <alignment horizontal="right"/>
      <protection locked="0" hidden="1"/>
    </xf>
    <xf numFmtId="0" fontId="3" fillId="0" borderId="0" xfId="1" applyFont="1" applyFill="1" applyAlignment="1">
      <alignment horizontal="justify" vertical="top"/>
    </xf>
    <xf numFmtId="0" fontId="3" fillId="0" borderId="0" xfId="1" applyFont="1" applyFill="1" applyAlignment="1" applyProtection="1">
      <alignment horizontal="center"/>
      <protection locked="0"/>
    </xf>
    <xf numFmtId="0" fontId="3" fillId="0" borderId="0" xfId="1" applyFont="1" applyFill="1" applyAlignment="1" applyProtection="1">
      <alignment horizontal="right"/>
      <protection locked="0" hidden="1"/>
    </xf>
    <xf numFmtId="0" fontId="4" fillId="0" borderId="0" xfId="1" applyFont="1" applyFill="1" applyAlignment="1">
      <alignment vertical="center" wrapText="1"/>
    </xf>
    <xf numFmtId="49" fontId="4" fillId="0" borderId="4" xfId="1" applyNumberFormat="1" applyFont="1" applyFill="1" applyBorder="1" applyAlignment="1">
      <alignment horizontal="center" vertical="top"/>
    </xf>
    <xf numFmtId="49" fontId="4" fillId="0" borderId="4" xfId="1" applyNumberFormat="1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horizontal="center" shrinkToFit="1"/>
    </xf>
    <xf numFmtId="0" fontId="4" fillId="0" borderId="2" xfId="1" applyFont="1" applyFill="1" applyBorder="1" applyAlignment="1" applyProtection="1">
      <alignment horizontal="center" vertical="center"/>
      <protection locked="0"/>
    </xf>
    <xf numFmtId="4" fontId="4" fillId="0" borderId="1" xfId="1" applyNumberFormat="1" applyFont="1" applyFill="1" applyBorder="1" applyAlignment="1" applyProtection="1">
      <alignment horizontal="right" vertical="center"/>
      <protection locked="0" hidden="1"/>
    </xf>
    <xf numFmtId="49" fontId="4" fillId="0" borderId="0" xfId="1" applyNumberFormat="1" applyFont="1" applyFill="1" applyAlignment="1">
      <alignment horizontal="center" vertical="top"/>
    </xf>
    <xf numFmtId="49" fontId="4" fillId="0" borderId="0" xfId="1" applyNumberFormat="1" applyFont="1" applyFill="1" applyAlignment="1">
      <alignment horizontal="left" vertical="center" wrapText="1"/>
    </xf>
    <xf numFmtId="0" fontId="4" fillId="0" borderId="0" xfId="1" applyFont="1" applyFill="1" applyAlignment="1">
      <alignment horizontal="center" shrinkToFit="1"/>
    </xf>
    <xf numFmtId="0" fontId="4" fillId="0" borderId="0" xfId="1" applyFont="1" applyFill="1" applyAlignment="1" applyProtection="1">
      <alignment horizontal="center" vertical="center"/>
      <protection locked="0"/>
    </xf>
    <xf numFmtId="4" fontId="4" fillId="0" borderId="0" xfId="1" applyNumberFormat="1" applyFont="1" applyFill="1" applyAlignment="1" applyProtection="1">
      <alignment horizontal="right" vertical="center"/>
      <protection locked="0" hidden="1"/>
    </xf>
    <xf numFmtId="0" fontId="10" fillId="0" borderId="0" xfId="1" applyFont="1" applyFill="1"/>
    <xf numFmtId="0" fontId="14" fillId="0" borderId="3" xfId="1" applyFont="1" applyFill="1" applyBorder="1" applyAlignment="1">
      <alignment horizontal="center" vertical="top"/>
    </xf>
    <xf numFmtId="0" fontId="14" fillId="0" borderId="3" xfId="1" applyFont="1" applyFill="1" applyBorder="1" applyAlignment="1">
      <alignment horizontal="left" wrapText="1"/>
    </xf>
    <xf numFmtId="0" fontId="14" fillId="0" borderId="3" xfId="1" applyFont="1" applyFill="1" applyBorder="1" applyAlignment="1">
      <alignment horizontal="center" shrinkToFit="1"/>
    </xf>
    <xf numFmtId="0" fontId="14" fillId="0" borderId="3" xfId="1" applyFont="1" applyFill="1" applyBorder="1" applyAlignment="1" applyProtection="1">
      <alignment horizontal="center"/>
      <protection locked="0"/>
    </xf>
    <xf numFmtId="0" fontId="16" fillId="0" borderId="0" xfId="1" applyFont="1" applyFill="1" applyAlignment="1">
      <alignment horizontal="center" vertical="top"/>
    </xf>
    <xf numFmtId="0" fontId="16" fillId="0" borderId="0" xfId="1" applyFont="1" applyFill="1" applyAlignment="1">
      <alignment horizontal="justify" vertical="top"/>
    </xf>
    <xf numFmtId="0" fontId="16" fillId="0" borderId="0" xfId="1" applyFont="1" applyFill="1" applyAlignment="1">
      <alignment horizontal="center" shrinkToFit="1"/>
    </xf>
    <xf numFmtId="4" fontId="16" fillId="0" borderId="0" xfId="1" applyNumberFormat="1" applyFont="1" applyFill="1" applyAlignment="1" applyProtection="1">
      <alignment horizontal="center"/>
      <protection locked="0"/>
    </xf>
    <xf numFmtId="0" fontId="16" fillId="0" borderId="0" xfId="1" applyFont="1" applyFill="1" applyAlignment="1" applyProtection="1">
      <alignment horizontal="center"/>
      <protection locked="0"/>
    </xf>
    <xf numFmtId="0" fontId="16" fillId="0" borderId="0" xfId="1" applyFont="1" applyFill="1" applyAlignment="1" applyProtection="1">
      <alignment horizontal="right"/>
      <protection locked="0" hidden="1"/>
    </xf>
    <xf numFmtId="0" fontId="6" fillId="0" borderId="0" xfId="1" applyFont="1" applyFill="1" applyAlignment="1">
      <alignment vertical="top" wrapText="1"/>
    </xf>
    <xf numFmtId="49" fontId="17" fillId="0" borderId="0" xfId="1" applyNumberFormat="1" applyFont="1" applyFill="1" applyAlignment="1">
      <alignment horizontal="center" vertical="top" wrapText="1"/>
    </xf>
    <xf numFmtId="0" fontId="18" fillId="0" borderId="0" xfId="1" applyFont="1" applyFill="1" applyAlignment="1">
      <alignment vertical="top" wrapText="1"/>
    </xf>
    <xf numFmtId="0" fontId="18" fillId="0" borderId="0" xfId="1" applyFont="1" applyFill="1" applyAlignment="1">
      <alignment horizontal="center" shrinkToFit="1"/>
    </xf>
    <xf numFmtId="4" fontId="18" fillId="0" borderId="0" xfId="1" applyNumberFormat="1" applyFont="1" applyFill="1" applyAlignment="1" applyProtection="1">
      <alignment horizontal="center" wrapText="1"/>
      <protection locked="0"/>
    </xf>
    <xf numFmtId="4" fontId="18" fillId="0" borderId="0" xfId="1" applyNumberFormat="1" applyFont="1" applyFill="1" applyAlignment="1" applyProtection="1">
      <alignment horizontal="right" wrapText="1"/>
      <protection locked="0" hidden="1"/>
    </xf>
    <xf numFmtId="0" fontId="3" fillId="0" borderId="0" xfId="1" applyFont="1" applyFill="1" applyAlignment="1">
      <alignment wrapText="1"/>
    </xf>
    <xf numFmtId="164" fontId="5" fillId="0" borderId="0" xfId="1" applyNumberFormat="1" applyFont="1" applyFill="1" applyBorder="1" applyAlignment="1">
      <alignment horizontal="center" vertical="top" wrapText="1"/>
    </xf>
    <xf numFmtId="164" fontId="5" fillId="0" borderId="0" xfId="1" applyNumberFormat="1" applyFont="1" applyFill="1" applyBorder="1" applyAlignment="1">
      <alignment horizontal="center" vertical="center" wrapText="1"/>
    </xf>
    <xf numFmtId="164" fontId="5" fillId="0" borderId="0" xfId="1" applyNumberFormat="1" applyFont="1" applyFill="1" applyBorder="1" applyAlignment="1">
      <alignment horizontal="center" wrapText="1"/>
    </xf>
    <xf numFmtId="0" fontId="19" fillId="0" borderId="0" xfId="0" applyFont="1" applyAlignment="1">
      <alignment vertical="top" wrapText="1" shrinkToFit="1"/>
    </xf>
    <xf numFmtId="164" fontId="5" fillId="0" borderId="0" xfId="1" applyNumberFormat="1" applyFont="1" applyFill="1" applyBorder="1" applyAlignment="1">
      <alignment horizontal="left" vertical="center" wrapText="1"/>
    </xf>
    <xf numFmtId="0" fontId="20" fillId="0" borderId="0" xfId="0" applyFont="1" applyBorder="1" applyAlignment="1">
      <alignment vertical="top" wrapText="1" shrinkToFit="1"/>
    </xf>
    <xf numFmtId="0" fontId="20" fillId="0" borderId="0" xfId="0" applyFont="1" applyAlignment="1">
      <alignment vertical="top" wrapText="1" shrinkToFit="1"/>
    </xf>
    <xf numFmtId="4" fontId="15" fillId="0" borderId="3" xfId="1" applyNumberFormat="1" applyFont="1" applyFill="1" applyBorder="1" applyAlignment="1" applyProtection="1">
      <alignment horizontal="right"/>
      <protection locked="0" hidden="1"/>
    </xf>
    <xf numFmtId="0" fontId="3" fillId="0" borderId="1" xfId="1" applyFont="1" applyFill="1" applyBorder="1" applyAlignment="1">
      <alignment horizontal="center" shrinkToFit="1"/>
    </xf>
    <xf numFmtId="0" fontId="3" fillId="0" borderId="3" xfId="1" applyFont="1" applyFill="1" applyBorder="1" applyAlignment="1">
      <alignment horizontal="center" shrinkToFit="1"/>
    </xf>
    <xf numFmtId="0" fontId="3" fillId="0" borderId="2" xfId="1" applyFont="1" applyFill="1" applyBorder="1" applyAlignment="1">
      <alignment horizontal="center" shrinkToFi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238"/>
  <sheetViews>
    <sheetView tabSelected="1" zoomScale="90" zoomScaleNormal="90" zoomScaleSheetLayoutView="57" workbookViewId="0">
      <selection activeCell="B1" sqref="B1"/>
    </sheetView>
  </sheetViews>
  <sheetFormatPr defaultColWidth="9.140625" defaultRowHeight="16.5"/>
  <cols>
    <col min="1" max="1" width="5.7109375" style="1" customWidth="1"/>
    <col min="2" max="2" width="59.7109375" style="100" customWidth="1"/>
    <col min="3" max="3" width="5.7109375" style="26" customWidth="1"/>
    <col min="4" max="4" width="7.7109375" style="17" customWidth="1"/>
    <col min="5" max="5" width="9" style="18" customWidth="1"/>
    <col min="6" max="6" width="11.7109375" style="27" customWidth="1"/>
    <col min="7" max="16384" width="9.140625" style="100"/>
  </cols>
  <sheetData>
    <row r="1" spans="1:6" s="10" customFormat="1">
      <c r="A1" s="7"/>
      <c r="B1" s="8" t="s">
        <v>209</v>
      </c>
      <c r="C1" s="9"/>
      <c r="D1" s="109"/>
      <c r="E1" s="110"/>
      <c r="F1" s="111"/>
    </row>
    <row r="2" spans="1:6" s="14" customFormat="1" ht="38.25">
      <c r="A2" s="11" t="s">
        <v>0</v>
      </c>
      <c r="B2" s="12" t="s">
        <v>1</v>
      </c>
      <c r="C2" s="12" t="s">
        <v>2</v>
      </c>
      <c r="D2" s="12" t="s">
        <v>3</v>
      </c>
      <c r="E2" s="12" t="s">
        <v>64</v>
      </c>
      <c r="F2" s="13" t="s">
        <v>65</v>
      </c>
    </row>
    <row r="3" spans="1:6" s="14" customFormat="1" ht="12.75">
      <c r="A3" s="101"/>
      <c r="B3" s="102"/>
      <c r="C3" s="102"/>
      <c r="D3" s="102"/>
      <c r="E3" s="102"/>
      <c r="F3" s="103"/>
    </row>
    <row r="4" spans="1:6" s="14" customFormat="1" ht="12.75">
      <c r="A4" s="101"/>
      <c r="B4" s="105" t="s">
        <v>208</v>
      </c>
      <c r="C4" s="102"/>
      <c r="D4" s="102"/>
      <c r="E4" s="102"/>
      <c r="F4" s="103"/>
    </row>
    <row r="5" spans="1:6" s="14" customFormat="1" ht="76.5">
      <c r="A5" s="101"/>
      <c r="B5" s="106" t="s">
        <v>206</v>
      </c>
      <c r="C5" s="102"/>
      <c r="D5" s="102"/>
      <c r="E5" s="102"/>
      <c r="F5" s="103"/>
    </row>
    <row r="6" spans="1:6" s="20" customFormat="1" ht="93" customHeight="1">
      <c r="A6" s="1"/>
      <c r="B6" s="107" t="s">
        <v>207</v>
      </c>
      <c r="C6" s="16"/>
      <c r="D6" s="17"/>
      <c r="E6" s="18"/>
      <c r="F6" s="19"/>
    </row>
    <row r="7" spans="1:6" s="20" customFormat="1" ht="17.100000000000001" customHeight="1">
      <c r="A7" s="1"/>
      <c r="B7" s="104"/>
      <c r="C7" s="16"/>
      <c r="D7" s="17"/>
      <c r="E7" s="18"/>
      <c r="F7" s="19"/>
    </row>
    <row r="8" spans="1:6" s="20" customFormat="1" ht="15.75" customHeight="1">
      <c r="A8" s="21">
        <v>1</v>
      </c>
      <c r="B8" s="22" t="s">
        <v>17</v>
      </c>
      <c r="C8" s="17"/>
      <c r="D8" s="18"/>
      <c r="E8" s="23"/>
      <c r="F8" s="24"/>
    </row>
    <row r="9" spans="1:6" s="20" customFormat="1" ht="14.25" customHeight="1">
      <c r="A9" s="1"/>
      <c r="B9" s="15"/>
      <c r="C9" s="16"/>
      <c r="D9" s="17"/>
      <c r="E9" s="18"/>
      <c r="F9" s="19"/>
    </row>
    <row r="10" spans="1:6" s="20" customFormat="1" ht="49.5">
      <c r="A10" s="1" t="s">
        <v>5</v>
      </c>
      <c r="B10" s="25" t="s">
        <v>19</v>
      </c>
      <c r="C10" s="26" t="s">
        <v>6</v>
      </c>
      <c r="D10" s="18">
        <v>1</v>
      </c>
      <c r="E10" s="18"/>
      <c r="F10" s="27">
        <f t="shared" ref="F10" si="0">IF(D10=0,"",D10*E10)</f>
        <v>0</v>
      </c>
    </row>
    <row r="11" spans="1:6" s="6" customFormat="1" ht="15" customHeight="1">
      <c r="A11" s="1"/>
      <c r="B11" s="15"/>
      <c r="C11" s="26"/>
      <c r="D11" s="18"/>
      <c r="E11" s="18"/>
      <c r="F11" s="27"/>
    </row>
    <row r="12" spans="1:6" s="20" customFormat="1" ht="49.5">
      <c r="A12" s="1" t="s">
        <v>7</v>
      </c>
      <c r="B12" s="25" t="s">
        <v>185</v>
      </c>
      <c r="C12" s="26" t="s">
        <v>16</v>
      </c>
      <c r="D12" s="18">
        <v>1</v>
      </c>
      <c r="E12" s="18"/>
      <c r="F12" s="27">
        <f t="shared" ref="F12" si="1">IF(D12=0,"",D12*E12)</f>
        <v>0</v>
      </c>
    </row>
    <row r="13" spans="1:6" s="6" customFormat="1" ht="15" customHeight="1">
      <c r="A13" s="1"/>
      <c r="B13" s="15"/>
      <c r="C13" s="26"/>
      <c r="D13" s="18"/>
      <c r="E13" s="18"/>
      <c r="F13" s="27"/>
    </row>
    <row r="14" spans="1:6" s="6" customFormat="1" ht="33">
      <c r="A14" s="1" t="s">
        <v>12</v>
      </c>
      <c r="B14" s="25" t="s">
        <v>142</v>
      </c>
      <c r="C14" s="26" t="s">
        <v>16</v>
      </c>
      <c r="D14" s="18">
        <v>1</v>
      </c>
      <c r="E14" s="18"/>
      <c r="F14" s="27">
        <f>IF(D14=0,"",D14*E14)</f>
        <v>0</v>
      </c>
    </row>
    <row r="15" spans="1:6" s="6" customFormat="1" ht="15" customHeight="1">
      <c r="A15" s="1"/>
      <c r="B15" s="15"/>
      <c r="C15" s="26"/>
      <c r="D15" s="18"/>
      <c r="E15" s="18"/>
      <c r="F15" s="27"/>
    </row>
    <row r="16" spans="1:6" s="6" customFormat="1" ht="33">
      <c r="A16" s="1" t="s">
        <v>13</v>
      </c>
      <c r="B16" s="25" t="s">
        <v>148</v>
      </c>
      <c r="C16" s="26" t="s">
        <v>16</v>
      </c>
      <c r="D16" s="18">
        <v>2</v>
      </c>
      <c r="E16" s="18"/>
      <c r="F16" s="27">
        <f>IF(D16=0,"",D16*E16)</f>
        <v>0</v>
      </c>
    </row>
    <row r="17" spans="1:6" s="6" customFormat="1" ht="15" customHeight="1">
      <c r="A17" s="1"/>
      <c r="B17" s="15"/>
      <c r="C17" s="26"/>
      <c r="D17" s="18"/>
      <c r="E17" s="18"/>
      <c r="F17" s="27"/>
    </row>
    <row r="18" spans="1:6" s="6" customFormat="1" ht="33">
      <c r="A18" s="28" t="s">
        <v>14</v>
      </c>
      <c r="B18" s="25" t="s">
        <v>143</v>
      </c>
      <c r="C18" s="26"/>
      <c r="D18" s="18"/>
      <c r="E18" s="18"/>
      <c r="F18" s="27"/>
    </row>
    <row r="19" spans="1:6" s="6" customFormat="1" ht="18">
      <c r="A19" s="1"/>
      <c r="B19" s="2" t="s">
        <v>97</v>
      </c>
      <c r="C19" s="26" t="s">
        <v>4</v>
      </c>
      <c r="D19" s="18">
        <v>40</v>
      </c>
      <c r="E19" s="18"/>
      <c r="F19" s="27">
        <f t="shared" ref="F19" si="2">IF(D19=0,"",D19*E19)</f>
        <v>0</v>
      </c>
    </row>
    <row r="20" spans="1:6" s="6" customFormat="1" ht="18">
      <c r="A20" s="1"/>
      <c r="B20" s="2" t="s">
        <v>66</v>
      </c>
      <c r="C20" s="26" t="s">
        <v>4</v>
      </c>
      <c r="D20" s="18">
        <v>10</v>
      </c>
      <c r="E20" s="18"/>
      <c r="F20" s="27">
        <f t="shared" ref="F20:F22" si="3">IF(D20=0,"",D20*E20)</f>
        <v>0</v>
      </c>
    </row>
    <row r="21" spans="1:6" s="6" customFormat="1" ht="18">
      <c r="A21" s="1"/>
      <c r="B21" s="2" t="s">
        <v>145</v>
      </c>
      <c r="C21" s="26" t="s">
        <v>4</v>
      </c>
      <c r="D21" s="18">
        <v>65</v>
      </c>
      <c r="E21" s="18"/>
      <c r="F21" s="27">
        <f t="shared" ref="F21" si="4">IF(D21=0,"",D21*E21)</f>
        <v>0</v>
      </c>
    </row>
    <row r="22" spans="1:6" s="6" customFormat="1" ht="18">
      <c r="A22" s="1"/>
      <c r="B22" s="2" t="s">
        <v>144</v>
      </c>
      <c r="C22" s="26" t="s">
        <v>49</v>
      </c>
      <c r="D22" s="18">
        <v>85</v>
      </c>
      <c r="E22" s="18"/>
      <c r="F22" s="27">
        <f t="shared" si="3"/>
        <v>0</v>
      </c>
    </row>
    <row r="23" spans="1:6" s="6" customFormat="1" ht="15" customHeight="1">
      <c r="A23" s="1"/>
      <c r="B23" s="15"/>
      <c r="C23" s="26"/>
      <c r="D23" s="18"/>
      <c r="E23" s="18"/>
      <c r="F23" s="27"/>
    </row>
    <row r="24" spans="1:6" s="6" customFormat="1" ht="33">
      <c r="A24" s="28" t="s">
        <v>15</v>
      </c>
      <c r="B24" s="25" t="s">
        <v>98</v>
      </c>
      <c r="C24" s="26" t="s">
        <v>16</v>
      </c>
      <c r="D24" s="18">
        <v>2</v>
      </c>
      <c r="E24" s="18"/>
      <c r="F24" s="27">
        <f t="shared" ref="F24" si="5">IF(D24=0,"",D24*E24)</f>
        <v>0</v>
      </c>
    </row>
    <row r="25" spans="1:6" s="6" customFormat="1">
      <c r="A25" s="1"/>
      <c r="B25" s="2"/>
      <c r="C25" s="29"/>
      <c r="D25" s="18"/>
      <c r="E25" s="18"/>
      <c r="F25" s="27"/>
    </row>
    <row r="26" spans="1:6" s="6" customFormat="1" ht="33">
      <c r="A26" s="28" t="s">
        <v>22</v>
      </c>
      <c r="B26" s="25" t="s">
        <v>86</v>
      </c>
      <c r="C26" s="26" t="s">
        <v>16</v>
      </c>
      <c r="D26" s="18">
        <v>1</v>
      </c>
      <c r="E26" s="18"/>
      <c r="F26" s="27">
        <f t="shared" ref="F26" si="6">IF(D26=0,"",D26*E26)</f>
        <v>0</v>
      </c>
    </row>
    <row r="27" spans="1:6" s="6" customFormat="1">
      <c r="A27" s="1"/>
      <c r="B27" s="2"/>
      <c r="C27" s="29"/>
      <c r="D27" s="18"/>
      <c r="E27" s="18"/>
      <c r="F27" s="27"/>
    </row>
    <row r="28" spans="1:6" s="6" customFormat="1">
      <c r="A28" s="28" t="s">
        <v>67</v>
      </c>
      <c r="B28" s="25" t="s">
        <v>95</v>
      </c>
      <c r="C28" s="26" t="s">
        <v>16</v>
      </c>
      <c r="D28" s="18">
        <v>1</v>
      </c>
      <c r="E28" s="18"/>
      <c r="F28" s="27">
        <f t="shared" ref="F28" si="7">IF(D28=0,"",D28*E28)</f>
        <v>0</v>
      </c>
    </row>
    <row r="29" spans="1:6" s="6" customFormat="1">
      <c r="A29" s="1"/>
      <c r="B29" s="2"/>
      <c r="C29" s="29"/>
      <c r="D29" s="18"/>
      <c r="E29" s="18"/>
      <c r="F29" s="27"/>
    </row>
    <row r="30" spans="1:6" s="6" customFormat="1" ht="33">
      <c r="A30" s="28" t="s">
        <v>68</v>
      </c>
      <c r="B30" s="25" t="s">
        <v>146</v>
      </c>
      <c r="C30" s="26" t="s">
        <v>6</v>
      </c>
      <c r="D30" s="18">
        <v>6</v>
      </c>
      <c r="E30" s="18"/>
      <c r="F30" s="27">
        <f t="shared" ref="F30" si="8">IF(D30=0,"",D30*E30)</f>
        <v>0</v>
      </c>
    </row>
    <row r="31" spans="1:6" s="6" customFormat="1">
      <c r="A31" s="1"/>
      <c r="B31" s="2"/>
      <c r="C31" s="29"/>
      <c r="D31" s="18"/>
      <c r="E31" s="18"/>
      <c r="F31" s="27"/>
    </row>
    <row r="32" spans="1:6" s="6" customFormat="1" ht="49.5">
      <c r="A32" s="28" t="s">
        <v>69</v>
      </c>
      <c r="B32" s="25" t="s">
        <v>149</v>
      </c>
      <c r="C32" s="26" t="s">
        <v>16</v>
      </c>
      <c r="D32" s="18">
        <v>2</v>
      </c>
      <c r="E32" s="18"/>
      <c r="F32" s="27">
        <f t="shared" ref="F32" si="9">IF(D32=0,"",D32*E32)</f>
        <v>0</v>
      </c>
    </row>
    <row r="33" spans="1:6" s="6" customFormat="1">
      <c r="A33" s="1"/>
      <c r="B33" s="2"/>
      <c r="C33" s="29"/>
      <c r="D33" s="18"/>
      <c r="E33" s="18"/>
      <c r="F33" s="27"/>
    </row>
    <row r="34" spans="1:6" s="6" customFormat="1" ht="33">
      <c r="A34" s="28" t="s">
        <v>73</v>
      </c>
      <c r="B34" s="25" t="s">
        <v>147</v>
      </c>
      <c r="C34" s="26" t="s">
        <v>4</v>
      </c>
      <c r="D34" s="18">
        <v>10</v>
      </c>
      <c r="E34" s="18"/>
      <c r="F34" s="27">
        <f t="shared" ref="F34" si="10">IF(D34=0,"",D34*E34)</f>
        <v>0</v>
      </c>
    </row>
    <row r="35" spans="1:6" s="6" customFormat="1">
      <c r="A35" s="1"/>
      <c r="B35" s="2"/>
      <c r="C35" s="29"/>
      <c r="D35" s="18"/>
      <c r="E35" s="18"/>
      <c r="F35" s="27"/>
    </row>
    <row r="36" spans="1:6" s="6" customFormat="1" ht="33">
      <c r="A36" s="28" t="s">
        <v>74</v>
      </c>
      <c r="B36" s="25" t="s">
        <v>160</v>
      </c>
      <c r="C36" s="26" t="s">
        <v>4</v>
      </c>
      <c r="D36" s="18">
        <v>20</v>
      </c>
      <c r="E36" s="18"/>
      <c r="F36" s="27">
        <f t="shared" ref="F36" si="11">IF(D36=0,"",D36*E36)</f>
        <v>0</v>
      </c>
    </row>
    <row r="37" spans="1:6" s="6" customFormat="1">
      <c r="A37" s="1"/>
      <c r="B37" s="2"/>
      <c r="C37" s="29"/>
      <c r="D37" s="18"/>
      <c r="E37" s="18"/>
      <c r="F37" s="27"/>
    </row>
    <row r="38" spans="1:6" s="6" customFormat="1" ht="33">
      <c r="A38" s="28" t="s">
        <v>90</v>
      </c>
      <c r="B38" s="25" t="s">
        <v>161</v>
      </c>
      <c r="C38" s="26" t="s">
        <v>4</v>
      </c>
      <c r="D38" s="18">
        <v>70</v>
      </c>
      <c r="E38" s="18"/>
      <c r="F38" s="27">
        <f t="shared" ref="F38" si="12">IF(D38=0,"",D38*E38)</f>
        <v>0</v>
      </c>
    </row>
    <row r="39" spans="1:6" s="6" customFormat="1">
      <c r="A39" s="1"/>
      <c r="B39" s="2"/>
      <c r="C39" s="29"/>
      <c r="D39" s="18"/>
      <c r="E39" s="18"/>
      <c r="F39" s="27"/>
    </row>
    <row r="40" spans="1:6" s="6" customFormat="1" ht="66">
      <c r="A40" s="28" t="s">
        <v>91</v>
      </c>
      <c r="B40" s="25" t="s">
        <v>178</v>
      </c>
      <c r="C40" s="26" t="s">
        <v>16</v>
      </c>
      <c r="D40" s="18">
        <v>1</v>
      </c>
      <c r="E40" s="18"/>
      <c r="F40" s="27">
        <f t="shared" ref="F40" si="13">IF(D40=0,"",D40*E40)</f>
        <v>0</v>
      </c>
    </row>
    <row r="41" spans="1:6" s="6" customFormat="1">
      <c r="A41" s="1"/>
      <c r="B41" s="2"/>
      <c r="C41" s="29"/>
      <c r="D41" s="18"/>
      <c r="E41" s="18"/>
      <c r="F41" s="27"/>
    </row>
    <row r="42" spans="1:6" s="6" customFormat="1" ht="66">
      <c r="A42" s="28" t="s">
        <v>199</v>
      </c>
      <c r="B42" s="25" t="s">
        <v>200</v>
      </c>
      <c r="C42" s="26" t="s">
        <v>16</v>
      </c>
      <c r="D42" s="18">
        <v>1</v>
      </c>
      <c r="E42" s="18"/>
      <c r="F42" s="27">
        <f t="shared" ref="F42" si="14">IF(D42=0,"",D42*E42)</f>
        <v>0</v>
      </c>
    </row>
    <row r="43" spans="1:6" s="6" customFormat="1">
      <c r="A43" s="1"/>
      <c r="B43" s="2"/>
      <c r="C43" s="29"/>
      <c r="D43" s="18"/>
      <c r="E43" s="18"/>
      <c r="F43" s="27"/>
    </row>
    <row r="44" spans="1:6" s="36" customFormat="1">
      <c r="A44" s="30"/>
      <c r="B44" s="31" t="str">
        <f>+B8</f>
        <v>PRIPREMNI RADOVI</v>
      </c>
      <c r="C44" s="32"/>
      <c r="D44" s="33"/>
      <c r="E44" s="34"/>
      <c r="F44" s="35">
        <f>SUM(F10:F43)</f>
        <v>0</v>
      </c>
    </row>
    <row r="45" spans="1:6" s="6" customFormat="1">
      <c r="A45" s="1"/>
      <c r="B45" s="15"/>
      <c r="C45" s="26"/>
      <c r="D45" s="18"/>
      <c r="E45" s="18"/>
      <c r="F45" s="27"/>
    </row>
    <row r="46" spans="1:6" s="6" customFormat="1">
      <c r="A46" s="1"/>
      <c r="B46" s="15"/>
      <c r="C46" s="26"/>
      <c r="D46" s="18"/>
      <c r="E46" s="18"/>
      <c r="F46" s="27"/>
    </row>
    <row r="47" spans="1:6" s="6" customFormat="1">
      <c r="A47" s="1"/>
      <c r="B47" s="15"/>
      <c r="C47" s="26"/>
      <c r="D47" s="18"/>
      <c r="E47" s="18"/>
      <c r="F47" s="27"/>
    </row>
    <row r="48" spans="1:6" s="20" customFormat="1" ht="15.75" customHeight="1">
      <c r="A48" s="21" t="s">
        <v>23</v>
      </c>
      <c r="B48" s="22" t="s">
        <v>76</v>
      </c>
      <c r="C48" s="17"/>
      <c r="D48" s="18"/>
      <c r="E48" s="23"/>
      <c r="F48" s="24"/>
    </row>
    <row r="49" spans="1:6" s="6" customFormat="1">
      <c r="A49" s="1"/>
      <c r="C49" s="26"/>
      <c r="D49" s="17"/>
      <c r="E49" s="18"/>
      <c r="F49" s="27"/>
    </row>
    <row r="50" spans="1:6" s="6" customFormat="1" ht="66">
      <c r="A50" s="28" t="s">
        <v>24</v>
      </c>
      <c r="B50" s="25" t="s">
        <v>150</v>
      </c>
      <c r="C50" s="3"/>
      <c r="D50" s="3"/>
      <c r="E50" s="4"/>
      <c r="F50" s="5"/>
    </row>
    <row r="51" spans="1:6" s="6" customFormat="1">
      <c r="A51" s="28"/>
      <c r="B51" s="37" t="s">
        <v>151</v>
      </c>
      <c r="C51" s="26" t="s">
        <v>16</v>
      </c>
      <c r="D51" s="18">
        <v>1</v>
      </c>
      <c r="E51" s="18"/>
      <c r="F51" s="27">
        <f>IF(D51=0,"",D51*E51)</f>
        <v>0</v>
      </c>
    </row>
    <row r="52" spans="1:6" s="6" customFormat="1">
      <c r="A52" s="1"/>
      <c r="C52" s="26"/>
      <c r="D52" s="18"/>
      <c r="E52" s="38"/>
      <c r="F52" s="39"/>
    </row>
    <row r="53" spans="1:6" s="6" customFormat="1" ht="66">
      <c r="A53" s="28" t="s">
        <v>25</v>
      </c>
      <c r="B53" s="25" t="s">
        <v>138</v>
      </c>
      <c r="C53" s="3"/>
      <c r="D53" s="3"/>
      <c r="E53" s="4"/>
      <c r="F53" s="5"/>
    </row>
    <row r="54" spans="1:6" s="6" customFormat="1">
      <c r="A54" s="28"/>
      <c r="B54" s="37" t="s">
        <v>151</v>
      </c>
      <c r="C54" s="26" t="s">
        <v>16</v>
      </c>
      <c r="D54" s="18">
        <v>1</v>
      </c>
      <c r="E54" s="18"/>
      <c r="F54" s="27">
        <f>IF(D54=0,"",D54*E54)</f>
        <v>0</v>
      </c>
    </row>
    <row r="55" spans="1:6" s="6" customFormat="1">
      <c r="A55" s="1"/>
      <c r="C55" s="26"/>
      <c r="D55" s="18"/>
      <c r="E55" s="38"/>
      <c r="F55" s="39"/>
    </row>
    <row r="56" spans="1:6" s="6" customFormat="1" ht="33">
      <c r="A56" s="28" t="s">
        <v>26</v>
      </c>
      <c r="B56" s="25" t="s">
        <v>179</v>
      </c>
      <c r="C56" s="26" t="s">
        <v>6</v>
      </c>
      <c r="D56" s="18">
        <v>1</v>
      </c>
      <c r="E56" s="18"/>
      <c r="F56" s="27">
        <f>IF(D56=0,"",D56*E56)</f>
        <v>0</v>
      </c>
    </row>
    <row r="57" spans="1:6" s="6" customFormat="1">
      <c r="A57" s="1"/>
      <c r="B57" s="2"/>
      <c r="C57" s="3"/>
      <c r="D57" s="3"/>
      <c r="E57" s="4"/>
      <c r="F57" s="5"/>
    </row>
    <row r="58" spans="1:6" s="6" customFormat="1" ht="66">
      <c r="A58" s="28" t="s">
        <v>27</v>
      </c>
      <c r="B58" s="25" t="s">
        <v>99</v>
      </c>
      <c r="C58" s="26"/>
      <c r="D58" s="18"/>
      <c r="E58" s="18"/>
      <c r="F58" s="27"/>
    </row>
    <row r="59" spans="1:6" s="6" customFormat="1">
      <c r="A59" s="1"/>
      <c r="B59" s="2" t="s">
        <v>29</v>
      </c>
      <c r="C59" s="29" t="s">
        <v>6</v>
      </c>
      <c r="D59" s="18">
        <v>1</v>
      </c>
      <c r="E59" s="18"/>
      <c r="F59" s="27">
        <f t="shared" ref="F59:F65" si="15">IF(D59=0,"",D59*E59)</f>
        <v>0</v>
      </c>
    </row>
    <row r="60" spans="1:6" s="6" customFormat="1">
      <c r="A60" s="1"/>
      <c r="B60" s="2" t="s">
        <v>30</v>
      </c>
      <c r="C60" s="29" t="s">
        <v>6</v>
      </c>
      <c r="D60" s="18">
        <v>1</v>
      </c>
      <c r="E60" s="18"/>
      <c r="F60" s="27">
        <f t="shared" si="15"/>
        <v>0</v>
      </c>
    </row>
    <row r="61" spans="1:6" s="6" customFormat="1">
      <c r="A61" s="1"/>
      <c r="B61" s="2" t="s">
        <v>31</v>
      </c>
      <c r="C61" s="29" t="s">
        <v>6</v>
      </c>
      <c r="D61" s="18">
        <v>1</v>
      </c>
      <c r="E61" s="18"/>
      <c r="F61" s="27">
        <f t="shared" si="15"/>
        <v>0</v>
      </c>
    </row>
    <row r="62" spans="1:6" s="6" customFormat="1">
      <c r="A62" s="1"/>
      <c r="B62" s="2" t="s">
        <v>32</v>
      </c>
      <c r="C62" s="29" t="s">
        <v>6</v>
      </c>
      <c r="D62" s="18">
        <v>2</v>
      </c>
      <c r="E62" s="18"/>
      <c r="F62" s="27">
        <f t="shared" si="15"/>
        <v>0</v>
      </c>
    </row>
    <row r="63" spans="1:6" s="6" customFormat="1">
      <c r="A63" s="1"/>
      <c r="B63" s="2" t="s">
        <v>70</v>
      </c>
      <c r="C63" s="29" t="s">
        <v>6</v>
      </c>
      <c r="D63" s="18">
        <v>1</v>
      </c>
      <c r="E63" s="18"/>
      <c r="F63" s="27">
        <f t="shared" si="15"/>
        <v>0</v>
      </c>
    </row>
    <row r="64" spans="1:6" s="6" customFormat="1">
      <c r="A64" s="1"/>
      <c r="B64" s="2" t="s">
        <v>33</v>
      </c>
      <c r="C64" s="29" t="s">
        <v>6</v>
      </c>
      <c r="D64" s="18">
        <v>1</v>
      </c>
      <c r="E64" s="18"/>
      <c r="F64" s="27">
        <f t="shared" si="15"/>
        <v>0</v>
      </c>
    </row>
    <row r="65" spans="1:6" s="6" customFormat="1">
      <c r="A65" s="1"/>
      <c r="B65" s="2" t="s">
        <v>34</v>
      </c>
      <c r="C65" s="29" t="s">
        <v>6</v>
      </c>
      <c r="D65" s="18">
        <v>1</v>
      </c>
      <c r="E65" s="18"/>
      <c r="F65" s="27">
        <f t="shared" si="15"/>
        <v>0</v>
      </c>
    </row>
    <row r="66" spans="1:6" s="6" customFormat="1">
      <c r="A66" s="1"/>
      <c r="B66" s="2"/>
      <c r="C66" s="29"/>
      <c r="D66" s="18"/>
      <c r="E66" s="18"/>
      <c r="F66" s="27"/>
    </row>
    <row r="67" spans="1:6" s="6" customFormat="1" ht="102">
      <c r="A67" s="28" t="s">
        <v>28</v>
      </c>
      <c r="B67" s="25" t="s">
        <v>152</v>
      </c>
      <c r="C67" s="26"/>
      <c r="D67" s="18"/>
      <c r="E67" s="18"/>
      <c r="F67" s="27"/>
    </row>
    <row r="68" spans="1:6" s="6" customFormat="1">
      <c r="A68" s="1"/>
      <c r="B68" s="2" t="s">
        <v>153</v>
      </c>
      <c r="C68" s="29" t="s">
        <v>6</v>
      </c>
      <c r="D68" s="18">
        <v>1</v>
      </c>
      <c r="E68" s="18"/>
      <c r="F68" s="27">
        <f t="shared" ref="F68:F73" si="16">IF(D68=0,"",D68*E68)</f>
        <v>0</v>
      </c>
    </row>
    <row r="69" spans="1:6" s="6" customFormat="1">
      <c r="A69" s="1"/>
      <c r="B69" s="2" t="s">
        <v>35</v>
      </c>
      <c r="C69" s="29" t="s">
        <v>6</v>
      </c>
      <c r="D69" s="18">
        <v>1</v>
      </c>
      <c r="E69" s="18"/>
      <c r="F69" s="27">
        <f t="shared" ref="F69" si="17">IF(D69=0,"",D69*E69)</f>
        <v>0</v>
      </c>
    </row>
    <row r="70" spans="1:6" s="6" customFormat="1">
      <c r="A70" s="1"/>
      <c r="B70" s="2" t="s">
        <v>154</v>
      </c>
      <c r="C70" s="29" t="s">
        <v>6</v>
      </c>
      <c r="D70" s="18">
        <v>1</v>
      </c>
      <c r="E70" s="18"/>
      <c r="F70" s="27">
        <f t="shared" si="16"/>
        <v>0</v>
      </c>
    </row>
    <row r="71" spans="1:6" s="6" customFormat="1">
      <c r="A71" s="1"/>
      <c r="B71" s="2" t="s">
        <v>32</v>
      </c>
      <c r="C71" s="29" t="s">
        <v>6</v>
      </c>
      <c r="D71" s="18">
        <v>1</v>
      </c>
      <c r="E71" s="18"/>
      <c r="F71" s="27">
        <f t="shared" si="16"/>
        <v>0</v>
      </c>
    </row>
    <row r="72" spans="1:6" s="6" customFormat="1">
      <c r="A72" s="1"/>
      <c r="B72" s="2" t="s">
        <v>155</v>
      </c>
      <c r="C72" s="29" t="s">
        <v>6</v>
      </c>
      <c r="D72" s="18">
        <v>1</v>
      </c>
      <c r="E72" s="18"/>
      <c r="F72" s="27">
        <f t="shared" si="16"/>
        <v>0</v>
      </c>
    </row>
    <row r="73" spans="1:6" s="6" customFormat="1">
      <c r="A73" s="1"/>
      <c r="B73" s="2" t="s">
        <v>156</v>
      </c>
      <c r="C73" s="29" t="s">
        <v>6</v>
      </c>
      <c r="D73" s="18">
        <v>1</v>
      </c>
      <c r="E73" s="18"/>
      <c r="F73" s="27">
        <f t="shared" si="16"/>
        <v>0</v>
      </c>
    </row>
    <row r="74" spans="1:6" s="6" customFormat="1">
      <c r="A74" s="1"/>
      <c r="B74" s="2"/>
      <c r="C74" s="29"/>
      <c r="D74" s="18"/>
      <c r="E74" s="18"/>
      <c r="F74" s="27"/>
    </row>
    <row r="75" spans="1:6" s="6" customFormat="1" ht="99">
      <c r="A75" s="28" t="s">
        <v>36</v>
      </c>
      <c r="B75" s="25" t="s">
        <v>181</v>
      </c>
      <c r="C75" s="26"/>
      <c r="D75" s="18"/>
      <c r="E75" s="18"/>
      <c r="F75" s="27"/>
    </row>
    <row r="76" spans="1:6" s="6" customFormat="1">
      <c r="A76" s="1"/>
      <c r="B76" s="2" t="s">
        <v>182</v>
      </c>
      <c r="C76" s="29" t="s">
        <v>6</v>
      </c>
      <c r="D76" s="18">
        <v>1</v>
      </c>
      <c r="E76" s="18"/>
      <c r="F76" s="27">
        <f t="shared" ref="F76:F78" si="18">IF(D76=0,"",D76*E76)</f>
        <v>0</v>
      </c>
    </row>
    <row r="77" spans="1:6" s="6" customFormat="1">
      <c r="A77" s="1"/>
      <c r="B77" s="2" t="s">
        <v>30</v>
      </c>
      <c r="C77" s="29" t="s">
        <v>6</v>
      </c>
      <c r="D77" s="18">
        <v>1</v>
      </c>
      <c r="E77" s="18"/>
      <c r="F77" s="27">
        <f t="shared" si="18"/>
        <v>0</v>
      </c>
    </row>
    <row r="78" spans="1:6" s="6" customFormat="1">
      <c r="A78" s="1"/>
      <c r="B78" s="2" t="s">
        <v>31</v>
      </c>
      <c r="C78" s="29" t="s">
        <v>6</v>
      </c>
      <c r="D78" s="18">
        <v>1</v>
      </c>
      <c r="E78" s="18"/>
      <c r="F78" s="27">
        <f t="shared" si="18"/>
        <v>0</v>
      </c>
    </row>
    <row r="79" spans="1:6" s="6" customFormat="1">
      <c r="A79" s="1"/>
      <c r="B79" s="2"/>
      <c r="C79" s="29"/>
      <c r="D79" s="18"/>
      <c r="E79" s="18"/>
      <c r="F79" s="27"/>
    </row>
    <row r="80" spans="1:6" s="6" customFormat="1">
      <c r="A80" s="28" t="s">
        <v>37</v>
      </c>
      <c r="B80" s="25" t="s">
        <v>75</v>
      </c>
      <c r="C80" s="26" t="s">
        <v>6</v>
      </c>
      <c r="D80" s="18">
        <v>1</v>
      </c>
      <c r="E80" s="18"/>
      <c r="F80" s="27">
        <f>IF(D80=0,"",D80*E80)</f>
        <v>0</v>
      </c>
    </row>
    <row r="81" spans="1:6" s="6" customFormat="1">
      <c r="A81" s="1"/>
      <c r="B81" s="15"/>
      <c r="C81" s="26"/>
      <c r="D81" s="18"/>
      <c r="E81" s="18"/>
      <c r="F81" s="27"/>
    </row>
    <row r="82" spans="1:6" s="6" customFormat="1" ht="66">
      <c r="A82" s="28" t="s">
        <v>38</v>
      </c>
      <c r="B82" s="25" t="s">
        <v>100</v>
      </c>
      <c r="C82" s="26" t="s">
        <v>4</v>
      </c>
      <c r="D82" s="18">
        <v>20</v>
      </c>
      <c r="E82" s="18"/>
      <c r="F82" s="27">
        <f>IF(D82=0,"",D82*E82)</f>
        <v>0</v>
      </c>
    </row>
    <row r="83" spans="1:6" s="6" customFormat="1">
      <c r="A83" s="1"/>
      <c r="B83" s="15"/>
      <c r="C83" s="26"/>
      <c r="D83" s="18"/>
      <c r="E83" s="18"/>
      <c r="F83" s="27"/>
    </row>
    <row r="84" spans="1:6" s="6" customFormat="1" ht="49.5">
      <c r="A84" s="28" t="s">
        <v>39</v>
      </c>
      <c r="B84" s="25" t="s">
        <v>157</v>
      </c>
      <c r="C84" s="26" t="s">
        <v>4</v>
      </c>
      <c r="D84" s="18">
        <v>20</v>
      </c>
      <c r="E84" s="18"/>
      <c r="F84" s="27">
        <f>IF(D84=0,"",D84*E84)</f>
        <v>0</v>
      </c>
    </row>
    <row r="85" spans="1:6" s="6" customFormat="1">
      <c r="A85" s="1"/>
      <c r="B85" s="15"/>
      <c r="C85" s="26"/>
      <c r="D85" s="18"/>
      <c r="E85" s="18"/>
      <c r="F85" s="27"/>
    </row>
    <row r="86" spans="1:6" s="6" customFormat="1" ht="49.5">
      <c r="A86" s="1" t="s">
        <v>40</v>
      </c>
      <c r="B86" s="25" t="s">
        <v>101</v>
      </c>
      <c r="C86" s="26" t="s">
        <v>4</v>
      </c>
      <c r="D86" s="18">
        <v>290</v>
      </c>
      <c r="E86" s="18"/>
      <c r="F86" s="27">
        <f>IF(D86=0,"",D86*E86)</f>
        <v>0</v>
      </c>
    </row>
    <row r="87" spans="1:6" s="6" customFormat="1">
      <c r="A87" s="1"/>
      <c r="B87" s="2"/>
      <c r="C87" s="29"/>
      <c r="D87" s="18"/>
      <c r="E87" s="18"/>
      <c r="F87" s="27"/>
    </row>
    <row r="88" spans="1:6" s="6" customFormat="1" ht="33">
      <c r="A88" s="1" t="s">
        <v>41</v>
      </c>
      <c r="B88" s="25" t="s">
        <v>102</v>
      </c>
      <c r="C88" s="26" t="s">
        <v>4</v>
      </c>
      <c r="D88" s="18">
        <v>70</v>
      </c>
      <c r="E88" s="18"/>
      <c r="F88" s="27">
        <f>IF(D88=0,"",D88*E88)</f>
        <v>0</v>
      </c>
    </row>
    <row r="89" spans="1:6" s="6" customFormat="1">
      <c r="A89" s="1"/>
      <c r="B89" s="2"/>
      <c r="C89" s="29"/>
      <c r="D89" s="18"/>
      <c r="E89" s="18"/>
      <c r="F89" s="27"/>
    </row>
    <row r="90" spans="1:6" s="6" customFormat="1" ht="49.5">
      <c r="A90" s="1" t="s">
        <v>51</v>
      </c>
      <c r="B90" s="25" t="s">
        <v>46</v>
      </c>
      <c r="C90" s="26" t="s">
        <v>4</v>
      </c>
      <c r="D90" s="18">
        <v>25</v>
      </c>
      <c r="E90" s="18"/>
      <c r="F90" s="27">
        <f>IF(D90=0,"",D90*E90)</f>
        <v>0</v>
      </c>
    </row>
    <row r="91" spans="1:6" s="6" customFormat="1">
      <c r="A91" s="1"/>
      <c r="B91" s="15"/>
      <c r="C91" s="26"/>
      <c r="D91" s="18"/>
      <c r="E91" s="18"/>
      <c r="F91" s="27"/>
    </row>
    <row r="92" spans="1:6" s="6" customFormat="1" ht="49.5">
      <c r="A92" s="1" t="s">
        <v>52</v>
      </c>
      <c r="B92" s="25" t="s">
        <v>158</v>
      </c>
      <c r="C92" s="26" t="s">
        <v>4</v>
      </c>
      <c r="D92" s="18">
        <v>40</v>
      </c>
      <c r="E92" s="18"/>
      <c r="F92" s="27">
        <f>IF(D92=0,"",D92*E92)</f>
        <v>0</v>
      </c>
    </row>
    <row r="93" spans="1:6" s="6" customFormat="1">
      <c r="A93" s="1"/>
      <c r="B93" s="15"/>
      <c r="C93" s="26"/>
      <c r="D93" s="18"/>
      <c r="E93" s="18"/>
      <c r="F93" s="27"/>
    </row>
    <row r="94" spans="1:6" s="6" customFormat="1" ht="49.5">
      <c r="A94" s="1" t="s">
        <v>53</v>
      </c>
      <c r="B94" s="25" t="s">
        <v>48</v>
      </c>
      <c r="C94" s="26" t="s">
        <v>4</v>
      </c>
      <c r="D94" s="18">
        <v>20</v>
      </c>
      <c r="E94" s="18"/>
      <c r="F94" s="27">
        <f>IF(D94=0,"",D94*E94)</f>
        <v>0</v>
      </c>
    </row>
    <row r="95" spans="1:6" s="6" customFormat="1">
      <c r="A95" s="1"/>
      <c r="B95" s="15"/>
      <c r="C95" s="26"/>
      <c r="D95" s="18"/>
      <c r="E95" s="18"/>
      <c r="F95" s="27"/>
    </row>
    <row r="96" spans="1:6" s="6" customFormat="1" ht="49.5">
      <c r="A96" s="1" t="s">
        <v>54</v>
      </c>
      <c r="B96" s="25" t="s">
        <v>81</v>
      </c>
      <c r="C96" s="26" t="s">
        <v>49</v>
      </c>
      <c r="D96" s="18">
        <v>100</v>
      </c>
      <c r="E96" s="18"/>
      <c r="F96" s="27">
        <f>IF(D96=0,"",D96*E96)</f>
        <v>0</v>
      </c>
    </row>
    <row r="97" spans="1:6" s="6" customFormat="1">
      <c r="A97" s="1"/>
      <c r="B97" s="15"/>
      <c r="C97" s="26"/>
      <c r="D97" s="18"/>
      <c r="E97" s="18"/>
      <c r="F97" s="27"/>
    </row>
    <row r="98" spans="1:6" s="6" customFormat="1" ht="49.5">
      <c r="A98" s="1" t="s">
        <v>55</v>
      </c>
      <c r="B98" s="25" t="s">
        <v>50</v>
      </c>
      <c r="C98" s="26" t="s">
        <v>49</v>
      </c>
      <c r="D98" s="18">
        <v>5</v>
      </c>
      <c r="E98" s="18"/>
      <c r="F98" s="27">
        <f>IF(D98=0,"",D98*E98)</f>
        <v>0</v>
      </c>
    </row>
    <row r="99" spans="1:6" s="6" customFormat="1" ht="204" customHeight="1">
      <c r="A99" s="1" t="s">
        <v>56</v>
      </c>
      <c r="B99" s="40" t="s">
        <v>201</v>
      </c>
      <c r="C99" s="41"/>
      <c r="D99" s="41"/>
      <c r="E99" s="41"/>
      <c r="F99" s="41"/>
    </row>
    <row r="100" spans="1:6" s="6" customFormat="1" ht="18.95" customHeight="1">
      <c r="A100" s="41"/>
      <c r="B100" s="42" t="s">
        <v>202</v>
      </c>
      <c r="C100" s="26" t="s">
        <v>4</v>
      </c>
      <c r="D100" s="18">
        <v>78</v>
      </c>
      <c r="E100" s="18"/>
      <c r="F100" s="27">
        <f>IF(D100=0,"",D100*E100)</f>
        <v>0</v>
      </c>
    </row>
    <row r="101" spans="1:6" s="6" customFormat="1" ht="18" customHeight="1">
      <c r="A101" s="41"/>
      <c r="B101" s="42" t="s">
        <v>203</v>
      </c>
      <c r="C101" s="26" t="s">
        <v>49</v>
      </c>
      <c r="D101" s="18">
        <v>84</v>
      </c>
      <c r="E101" s="18"/>
      <c r="F101" s="27">
        <f>IF(D101=0,"",D101*E101)</f>
        <v>0</v>
      </c>
    </row>
    <row r="102" spans="1:6" s="6" customFormat="1" ht="15" customHeight="1">
      <c r="A102" s="1"/>
      <c r="B102" s="2"/>
      <c r="C102" s="3"/>
      <c r="D102" s="3"/>
      <c r="E102" s="4"/>
      <c r="F102" s="5"/>
    </row>
    <row r="103" spans="1:6" s="6" customFormat="1" ht="15" customHeight="1">
      <c r="A103" s="1" t="s">
        <v>57</v>
      </c>
      <c r="B103" s="25" t="s">
        <v>77</v>
      </c>
      <c r="C103" s="26" t="s">
        <v>4</v>
      </c>
      <c r="D103" s="18">
        <v>290</v>
      </c>
      <c r="E103" s="18"/>
      <c r="F103" s="27">
        <f>IF(D103=0,"",D103*E103)</f>
        <v>0</v>
      </c>
    </row>
    <row r="104" spans="1:6" s="6" customFormat="1">
      <c r="A104" s="1"/>
      <c r="B104" s="15"/>
      <c r="C104" s="26"/>
      <c r="D104" s="18"/>
      <c r="E104" s="18"/>
      <c r="F104" s="27"/>
    </row>
    <row r="105" spans="1:6" s="6" customFormat="1" ht="15" customHeight="1">
      <c r="A105" s="1" t="s">
        <v>58</v>
      </c>
      <c r="B105" s="25" t="s">
        <v>159</v>
      </c>
      <c r="C105" s="26" t="s">
        <v>4</v>
      </c>
      <c r="D105" s="18">
        <v>290</v>
      </c>
      <c r="E105" s="18"/>
      <c r="F105" s="27">
        <f>IF(D105=0,"",D105*E105)</f>
        <v>0</v>
      </c>
    </row>
    <row r="106" spans="1:6" s="6" customFormat="1">
      <c r="A106" s="1"/>
      <c r="B106" s="15"/>
      <c r="C106" s="26"/>
      <c r="D106" s="18"/>
      <c r="E106" s="18"/>
      <c r="F106" s="27"/>
    </row>
    <row r="107" spans="1:6" s="6" customFormat="1" ht="49.5">
      <c r="A107" s="1" t="s">
        <v>60</v>
      </c>
      <c r="B107" s="25" t="s">
        <v>139</v>
      </c>
      <c r="E107" s="4"/>
    </row>
    <row r="108" spans="1:6" s="6" customFormat="1" ht="15" customHeight="1">
      <c r="A108" s="1"/>
      <c r="B108" s="25" t="s">
        <v>78</v>
      </c>
      <c r="C108" s="26" t="s">
        <v>4</v>
      </c>
      <c r="D108" s="18">
        <v>220</v>
      </c>
      <c r="E108" s="18"/>
      <c r="F108" s="27">
        <f>IF(D108=0,"",D108*E108)</f>
        <v>0</v>
      </c>
    </row>
    <row r="109" spans="1:6" s="6" customFormat="1" ht="15" customHeight="1">
      <c r="A109" s="1"/>
      <c r="B109" s="25" t="s">
        <v>79</v>
      </c>
      <c r="C109" s="26" t="s">
        <v>4</v>
      </c>
      <c r="D109" s="18">
        <v>135</v>
      </c>
      <c r="E109" s="18"/>
      <c r="F109" s="27">
        <f>IF(D109=0,"",D109*E109)</f>
        <v>0</v>
      </c>
    </row>
    <row r="110" spans="1:6" s="6" customFormat="1">
      <c r="A110" s="1"/>
      <c r="B110" s="25"/>
      <c r="C110" s="26"/>
      <c r="D110" s="18"/>
      <c r="E110" s="18"/>
      <c r="F110" s="27"/>
    </row>
    <row r="111" spans="1:6" s="6" customFormat="1" ht="15" customHeight="1">
      <c r="A111" s="1" t="s">
        <v>61</v>
      </c>
      <c r="B111" s="25" t="s">
        <v>80</v>
      </c>
      <c r="C111" s="26" t="s">
        <v>4</v>
      </c>
      <c r="D111" s="18">
        <v>70</v>
      </c>
      <c r="E111" s="18"/>
      <c r="F111" s="27">
        <f>IF(D111=0,"",D111*E111)</f>
        <v>0</v>
      </c>
    </row>
    <row r="112" spans="1:6" s="6" customFormat="1">
      <c r="A112" s="1"/>
      <c r="B112" s="15"/>
      <c r="C112" s="26"/>
      <c r="D112" s="18"/>
      <c r="E112" s="18"/>
      <c r="F112" s="27"/>
    </row>
    <row r="113" spans="1:6" s="6" customFormat="1" ht="33">
      <c r="A113" s="28" t="s">
        <v>62</v>
      </c>
      <c r="B113" s="25" t="s">
        <v>92</v>
      </c>
      <c r="C113" s="29" t="s">
        <v>16</v>
      </c>
      <c r="D113" s="18">
        <v>1</v>
      </c>
      <c r="E113" s="18"/>
      <c r="F113" s="43">
        <f t="shared" ref="F113" si="19">+D113*E113</f>
        <v>0</v>
      </c>
    </row>
    <row r="114" spans="1:6" s="6" customFormat="1">
      <c r="A114" s="1"/>
      <c r="B114" s="2"/>
      <c r="C114" s="29"/>
      <c r="D114" s="18"/>
      <c r="E114" s="18"/>
      <c r="F114" s="43"/>
    </row>
    <row r="115" spans="1:6" s="6" customFormat="1" ht="33">
      <c r="A115" s="28" t="s">
        <v>63</v>
      </c>
      <c r="B115" s="25" t="s">
        <v>93</v>
      </c>
      <c r="C115" s="26" t="s">
        <v>16</v>
      </c>
      <c r="D115" s="18">
        <v>1</v>
      </c>
      <c r="E115" s="18"/>
      <c r="F115" s="43">
        <f t="shared" ref="F115" si="20">+D115*E115</f>
        <v>0</v>
      </c>
    </row>
    <row r="116" spans="1:6" s="6" customFormat="1">
      <c r="A116" s="1"/>
      <c r="B116" s="2"/>
      <c r="D116" s="4"/>
      <c r="E116" s="4"/>
      <c r="F116" s="43"/>
    </row>
    <row r="117" spans="1:6" s="6" customFormat="1">
      <c r="A117" s="28" t="s">
        <v>85</v>
      </c>
      <c r="B117" s="25" t="s">
        <v>94</v>
      </c>
      <c r="C117" s="26" t="s">
        <v>16</v>
      </c>
      <c r="D117" s="18">
        <v>1</v>
      </c>
      <c r="E117" s="18"/>
      <c r="F117" s="43">
        <f t="shared" ref="F117" si="21">+D117*E117</f>
        <v>0</v>
      </c>
    </row>
    <row r="118" spans="1:6" s="6" customFormat="1">
      <c r="A118" s="44"/>
      <c r="B118" s="45"/>
      <c r="C118" s="46"/>
      <c r="D118" s="47"/>
      <c r="E118" s="48"/>
      <c r="F118" s="43"/>
    </row>
    <row r="119" spans="1:6" s="6" customFormat="1">
      <c r="A119" s="28" t="s">
        <v>114</v>
      </c>
      <c r="B119" s="25" t="s">
        <v>21</v>
      </c>
      <c r="C119" s="26" t="s">
        <v>16</v>
      </c>
      <c r="D119" s="18">
        <v>1</v>
      </c>
      <c r="E119" s="18"/>
      <c r="F119" s="27">
        <f>IF(D119=0,"",D119*E119)</f>
        <v>0</v>
      </c>
    </row>
    <row r="120" spans="1:6" s="6" customFormat="1">
      <c r="A120" s="28"/>
      <c r="B120" s="25"/>
      <c r="C120" s="26"/>
      <c r="D120" s="18"/>
      <c r="E120" s="18"/>
      <c r="F120" s="27"/>
    </row>
    <row r="121" spans="1:6" s="6" customFormat="1" ht="49.5">
      <c r="A121" s="28" t="s">
        <v>115</v>
      </c>
      <c r="B121" s="25" t="s">
        <v>140</v>
      </c>
      <c r="C121" s="26" t="s">
        <v>4</v>
      </c>
      <c r="D121" s="18">
        <v>70</v>
      </c>
      <c r="E121" s="18"/>
      <c r="F121" s="27">
        <f t="shared" ref="F121" si="22">IF(D121=0,"",D121*E121)</f>
        <v>0</v>
      </c>
    </row>
    <row r="122" spans="1:6" s="6" customFormat="1">
      <c r="A122" s="1"/>
      <c r="B122" s="2"/>
      <c r="C122" s="29"/>
      <c r="D122" s="18"/>
      <c r="E122" s="18"/>
      <c r="F122" s="27"/>
    </row>
    <row r="123" spans="1:6" s="6" customFormat="1" ht="82.5">
      <c r="A123" s="28" t="s">
        <v>116</v>
      </c>
      <c r="B123" s="25" t="s">
        <v>162</v>
      </c>
      <c r="C123" s="26" t="s">
        <v>6</v>
      </c>
      <c r="D123" s="18">
        <v>5</v>
      </c>
      <c r="E123" s="18"/>
      <c r="F123" s="27">
        <f t="shared" ref="F123" si="23">IF(D123=0,"",D123*E123)</f>
        <v>0</v>
      </c>
    </row>
    <row r="124" spans="1:6" s="6" customFormat="1">
      <c r="A124" s="1"/>
      <c r="B124" s="2"/>
      <c r="C124" s="29"/>
      <c r="D124" s="18"/>
      <c r="E124" s="18"/>
      <c r="F124" s="27"/>
    </row>
    <row r="125" spans="1:6" s="6" customFormat="1" ht="33">
      <c r="A125" s="28" t="s">
        <v>117</v>
      </c>
      <c r="B125" s="25" t="s">
        <v>163</v>
      </c>
      <c r="C125" s="26" t="s">
        <v>16</v>
      </c>
      <c r="D125" s="18">
        <v>1</v>
      </c>
      <c r="E125" s="18"/>
      <c r="F125" s="27">
        <f t="shared" ref="F125" si="24">IF(D125=0,"",D125*E125)</f>
        <v>0</v>
      </c>
    </row>
    <row r="126" spans="1:6" s="6" customFormat="1">
      <c r="A126" s="1"/>
      <c r="B126" s="2"/>
      <c r="C126" s="29"/>
      <c r="D126" s="18"/>
      <c r="E126" s="18"/>
      <c r="F126" s="27"/>
    </row>
    <row r="127" spans="1:6" s="6" customFormat="1" ht="33">
      <c r="A127" s="28" t="s">
        <v>118</v>
      </c>
      <c r="B127" s="25" t="s">
        <v>164</v>
      </c>
      <c r="C127" s="26" t="s">
        <v>16</v>
      </c>
      <c r="D127" s="18">
        <v>1</v>
      </c>
      <c r="E127" s="18"/>
      <c r="F127" s="27">
        <f t="shared" ref="F127" si="25">IF(D127=0,"",D127*E127)</f>
        <v>0</v>
      </c>
    </row>
    <row r="128" spans="1:6" s="6" customFormat="1">
      <c r="A128" s="1"/>
      <c r="B128" s="2"/>
      <c r="C128" s="29"/>
      <c r="D128" s="18"/>
      <c r="E128" s="18"/>
      <c r="F128" s="27"/>
    </row>
    <row r="129" spans="1:6" s="6" customFormat="1" ht="33">
      <c r="A129" s="28" t="s">
        <v>193</v>
      </c>
      <c r="B129" s="25" t="s">
        <v>180</v>
      </c>
      <c r="C129" s="26" t="s">
        <v>4</v>
      </c>
      <c r="D129" s="18">
        <v>70</v>
      </c>
      <c r="E129" s="18"/>
      <c r="F129" s="27">
        <f t="shared" ref="F129" si="26">IF(D129=0,"",D129*E129)</f>
        <v>0</v>
      </c>
    </row>
    <row r="130" spans="1:6" s="6" customFormat="1">
      <c r="A130" s="1"/>
      <c r="B130" s="2"/>
      <c r="C130" s="29"/>
      <c r="D130" s="18"/>
      <c r="E130" s="18"/>
      <c r="F130" s="27"/>
    </row>
    <row r="131" spans="1:6" s="6" customFormat="1" ht="49.5">
      <c r="A131" s="28" t="s">
        <v>204</v>
      </c>
      <c r="B131" s="25" t="s">
        <v>196</v>
      </c>
    </row>
    <row r="132" spans="1:6" s="6" customFormat="1">
      <c r="A132" s="28"/>
      <c r="B132" s="25" t="s">
        <v>197</v>
      </c>
      <c r="C132" s="26" t="s">
        <v>6</v>
      </c>
      <c r="D132" s="18">
        <v>3</v>
      </c>
      <c r="E132" s="18"/>
      <c r="F132" s="27">
        <f t="shared" ref="F132" si="27">IF(D132=0,"",D132*E132)</f>
        <v>0</v>
      </c>
    </row>
    <row r="133" spans="1:6" s="6" customFormat="1">
      <c r="A133" s="1"/>
      <c r="B133" s="25" t="s">
        <v>198</v>
      </c>
      <c r="C133" s="26" t="s">
        <v>16</v>
      </c>
      <c r="D133" s="18">
        <v>3</v>
      </c>
      <c r="E133" s="18"/>
      <c r="F133" s="27">
        <f t="shared" ref="F133" si="28">IF(D133=0,"",D133*E133)</f>
        <v>0</v>
      </c>
    </row>
    <row r="134" spans="1:6" s="6" customFormat="1">
      <c r="A134" s="1"/>
      <c r="B134" s="25"/>
      <c r="C134" s="26"/>
      <c r="D134" s="18"/>
      <c r="E134" s="18"/>
      <c r="F134" s="27"/>
    </row>
    <row r="135" spans="1:6" s="6" customFormat="1" ht="15" customHeight="1">
      <c r="A135" s="1" t="s">
        <v>205</v>
      </c>
      <c r="B135" s="25" t="s">
        <v>72</v>
      </c>
      <c r="C135" s="26" t="s">
        <v>16</v>
      </c>
      <c r="D135" s="18">
        <v>1</v>
      </c>
      <c r="E135" s="18"/>
      <c r="F135" s="27">
        <f>IF(D135=0,"",D135*E135)</f>
        <v>0</v>
      </c>
    </row>
    <row r="136" spans="1:6" s="36" customFormat="1">
      <c r="A136" s="1"/>
      <c r="B136" s="15"/>
      <c r="C136" s="26"/>
      <c r="D136" s="18"/>
      <c r="E136" s="18"/>
      <c r="F136" s="27"/>
    </row>
    <row r="137" spans="1:6" s="36" customFormat="1">
      <c r="A137" s="30"/>
      <c r="B137" s="31" t="str">
        <f>"UKUPNO "&amp;A48&amp;". "&amp;B48</f>
        <v>UKUPNO 2. GRAĐEVINSKO OBRTNIČKI RADOVI</v>
      </c>
      <c r="C137" s="32"/>
      <c r="D137" s="33"/>
      <c r="E137" s="34"/>
      <c r="F137" s="35">
        <f>SUM(F50:F136)</f>
        <v>0</v>
      </c>
    </row>
    <row r="138" spans="1:6" s="36" customFormat="1">
      <c r="A138" s="49"/>
      <c r="B138" s="50"/>
      <c r="C138" s="29"/>
      <c r="D138" s="51"/>
      <c r="E138" s="52"/>
      <c r="F138" s="53"/>
    </row>
    <row r="139" spans="1:6" s="36" customFormat="1">
      <c r="A139" s="49"/>
      <c r="B139" s="50"/>
      <c r="C139" s="29"/>
      <c r="D139" s="51"/>
      <c r="E139" s="52"/>
      <c r="F139" s="53"/>
    </row>
    <row r="140" spans="1:6" s="20" customFormat="1" ht="15.75" customHeight="1">
      <c r="A140" s="49"/>
      <c r="B140" s="50"/>
      <c r="C140" s="29"/>
      <c r="D140" s="51"/>
      <c r="E140" s="52"/>
      <c r="F140" s="53"/>
    </row>
    <row r="141" spans="1:6" s="6" customFormat="1">
      <c r="A141" s="21" t="s">
        <v>59</v>
      </c>
      <c r="B141" s="22" t="s">
        <v>20</v>
      </c>
      <c r="C141" s="17"/>
      <c r="D141" s="18"/>
      <c r="E141" s="23"/>
      <c r="F141" s="24"/>
    </row>
    <row r="142" spans="1:6" s="6" customFormat="1">
      <c r="A142" s="1"/>
      <c r="B142" s="15"/>
      <c r="C142" s="26"/>
      <c r="D142" s="18"/>
      <c r="E142" s="18"/>
      <c r="F142" s="27"/>
    </row>
    <row r="143" spans="1:6" s="36" customFormat="1" ht="33">
      <c r="A143" s="28" t="s">
        <v>42</v>
      </c>
      <c r="B143" s="25" t="s">
        <v>82</v>
      </c>
      <c r="C143" s="26" t="s">
        <v>6</v>
      </c>
      <c r="D143" s="18">
        <v>1</v>
      </c>
      <c r="E143" s="18"/>
      <c r="F143" s="27">
        <f>E143*D143</f>
        <v>0</v>
      </c>
    </row>
    <row r="144" spans="1:6" s="36" customFormat="1">
      <c r="A144" s="49"/>
      <c r="B144" s="50"/>
      <c r="C144" s="29"/>
      <c r="D144" s="51"/>
      <c r="E144" s="51"/>
      <c r="F144" s="53"/>
    </row>
    <row r="145" spans="1:6" s="36" customFormat="1" ht="49.5">
      <c r="A145" s="28" t="s">
        <v>43</v>
      </c>
      <c r="B145" s="54" t="s">
        <v>141</v>
      </c>
      <c r="C145" s="29" t="s">
        <v>6</v>
      </c>
      <c r="D145" s="51">
        <v>20</v>
      </c>
      <c r="E145" s="51"/>
      <c r="F145" s="27">
        <f>IF(D145=0,"",D145*E145)</f>
        <v>0</v>
      </c>
    </row>
    <row r="146" spans="1:6" s="36" customFormat="1">
      <c r="A146" s="49"/>
      <c r="B146" s="50"/>
      <c r="C146" s="29"/>
      <c r="D146" s="51"/>
      <c r="E146" s="51"/>
      <c r="F146" s="53"/>
    </row>
    <row r="147" spans="1:6" s="36" customFormat="1" ht="49.5">
      <c r="A147" s="28" t="s">
        <v>44</v>
      </c>
      <c r="B147" s="54" t="s">
        <v>191</v>
      </c>
      <c r="C147" s="29" t="s">
        <v>6</v>
      </c>
      <c r="D147" s="51">
        <v>20</v>
      </c>
      <c r="E147" s="51"/>
      <c r="F147" s="27">
        <f>IF(D147=0,"",D147*E147)</f>
        <v>0</v>
      </c>
    </row>
    <row r="148" spans="1:6" s="36" customFormat="1">
      <c r="A148" s="49"/>
      <c r="B148" s="50"/>
      <c r="C148" s="29"/>
      <c r="D148" s="51"/>
      <c r="E148" s="51"/>
      <c r="F148" s="53"/>
    </row>
    <row r="149" spans="1:6" s="36" customFormat="1" ht="49.5">
      <c r="A149" s="28" t="s">
        <v>45</v>
      </c>
      <c r="B149" s="54" t="s">
        <v>190</v>
      </c>
      <c r="C149" s="29" t="s">
        <v>6</v>
      </c>
      <c r="D149" s="51">
        <v>10</v>
      </c>
      <c r="E149" s="51"/>
      <c r="F149" s="27">
        <f>IF(D149=0,"",D149*E149)</f>
        <v>0</v>
      </c>
    </row>
    <row r="150" spans="1:6" s="36" customFormat="1">
      <c r="A150" s="49"/>
      <c r="B150" s="50"/>
      <c r="C150" s="29"/>
      <c r="D150" s="51"/>
      <c r="E150" s="51"/>
      <c r="F150" s="53"/>
    </row>
    <row r="151" spans="1:6" s="36" customFormat="1">
      <c r="A151" s="28" t="s">
        <v>47</v>
      </c>
      <c r="B151" s="55" t="s">
        <v>87</v>
      </c>
      <c r="C151" s="29" t="s">
        <v>18</v>
      </c>
      <c r="D151" s="51">
        <v>250</v>
      </c>
      <c r="E151" s="51"/>
      <c r="F151" s="27">
        <f>IF(D151=0,"",D151*E151)</f>
        <v>0</v>
      </c>
    </row>
    <row r="152" spans="1:6" s="36" customFormat="1">
      <c r="A152" s="49"/>
      <c r="B152" s="50"/>
      <c r="C152" s="29"/>
      <c r="D152" s="51"/>
      <c r="E152" s="51"/>
      <c r="F152" s="53"/>
    </row>
    <row r="153" spans="1:6" s="36" customFormat="1">
      <c r="A153" s="28" t="s">
        <v>165</v>
      </c>
      <c r="B153" s="55" t="s">
        <v>88</v>
      </c>
      <c r="C153" s="29" t="s">
        <v>18</v>
      </c>
      <c r="D153" s="51">
        <v>250</v>
      </c>
      <c r="E153" s="51"/>
      <c r="F153" s="27">
        <f>IF(D153=0,"",D153*E153)</f>
        <v>0</v>
      </c>
    </row>
    <row r="154" spans="1:6" s="36" customFormat="1">
      <c r="A154" s="49"/>
      <c r="B154" s="50"/>
      <c r="C154" s="29"/>
      <c r="D154" s="51"/>
      <c r="E154" s="51"/>
      <c r="F154" s="53"/>
    </row>
    <row r="155" spans="1:6" s="36" customFormat="1" ht="33">
      <c r="A155" s="28" t="s">
        <v>166</v>
      </c>
      <c r="B155" s="55" t="s">
        <v>186</v>
      </c>
      <c r="C155" s="29" t="s">
        <v>18</v>
      </c>
      <c r="D155" s="51">
        <v>200</v>
      </c>
      <c r="E155" s="51"/>
      <c r="F155" s="27">
        <f>IF(D155=0,"",D155*E155)</f>
        <v>0</v>
      </c>
    </row>
    <row r="156" spans="1:6" s="36" customFormat="1">
      <c r="A156" s="49"/>
      <c r="B156" s="50"/>
      <c r="C156" s="29"/>
      <c r="D156" s="51"/>
      <c r="E156" s="51"/>
      <c r="F156" s="53"/>
    </row>
    <row r="157" spans="1:6" s="36" customFormat="1">
      <c r="A157" s="28" t="s">
        <v>167</v>
      </c>
      <c r="B157" s="55" t="s">
        <v>89</v>
      </c>
      <c r="C157" s="29" t="s">
        <v>18</v>
      </c>
      <c r="D157" s="51">
        <v>50</v>
      </c>
      <c r="E157" s="51"/>
      <c r="F157" s="27">
        <f>IF(D157=0,"",D157*E157)</f>
        <v>0</v>
      </c>
    </row>
    <row r="158" spans="1:6" s="36" customFormat="1">
      <c r="A158" s="49"/>
      <c r="B158" s="50"/>
      <c r="C158" s="29"/>
      <c r="D158" s="51"/>
      <c r="E158" s="51"/>
      <c r="F158" s="53"/>
    </row>
    <row r="159" spans="1:6" s="6" customFormat="1">
      <c r="A159" s="28" t="s">
        <v>168</v>
      </c>
      <c r="B159" s="55" t="s">
        <v>96</v>
      </c>
      <c r="C159" s="29" t="s">
        <v>16</v>
      </c>
      <c r="D159" s="51">
        <v>1</v>
      </c>
      <c r="E159" s="51"/>
      <c r="F159" s="27">
        <f t="shared" ref="F159" si="29">+D159*E159</f>
        <v>0</v>
      </c>
    </row>
    <row r="160" spans="1:6" s="6" customFormat="1">
      <c r="A160" s="1"/>
      <c r="B160" s="2"/>
      <c r="C160" s="29"/>
      <c r="D160" s="18"/>
      <c r="E160" s="18"/>
      <c r="F160" s="43"/>
    </row>
    <row r="161" spans="1:6" s="6" customFormat="1" ht="15" customHeight="1">
      <c r="A161" s="28" t="s">
        <v>169</v>
      </c>
      <c r="B161" s="25" t="s">
        <v>83</v>
      </c>
      <c r="C161" s="26" t="s">
        <v>16</v>
      </c>
      <c r="D161" s="18">
        <v>1</v>
      </c>
      <c r="E161" s="18"/>
      <c r="F161" s="27">
        <f>IF(D161=0,"",D161*E161)</f>
        <v>0</v>
      </c>
    </row>
    <row r="162" spans="1:6" s="6" customFormat="1">
      <c r="A162" s="1"/>
      <c r="B162" s="15"/>
      <c r="C162" s="26"/>
      <c r="D162" s="18"/>
      <c r="E162" s="18"/>
      <c r="F162" s="27"/>
    </row>
    <row r="163" spans="1:6" s="6" customFormat="1" ht="15" customHeight="1">
      <c r="A163" s="28" t="s">
        <v>183</v>
      </c>
      <c r="B163" s="25" t="s">
        <v>170</v>
      </c>
      <c r="C163" s="26" t="s">
        <v>6</v>
      </c>
      <c r="D163" s="18">
        <v>15</v>
      </c>
      <c r="E163" s="18"/>
      <c r="F163" s="27">
        <f>IF(D163=0,"",D163*E163)</f>
        <v>0</v>
      </c>
    </row>
    <row r="164" spans="1:6" s="6" customFormat="1">
      <c r="A164" s="1"/>
      <c r="B164" s="15"/>
      <c r="C164" s="26"/>
      <c r="D164" s="18"/>
      <c r="E164" s="18"/>
      <c r="F164" s="27"/>
    </row>
    <row r="165" spans="1:6" s="6" customFormat="1" ht="15" customHeight="1">
      <c r="A165" s="28" t="s">
        <v>188</v>
      </c>
      <c r="B165" s="25" t="s">
        <v>187</v>
      </c>
      <c r="C165" s="26" t="s">
        <v>6</v>
      </c>
      <c r="D165" s="18">
        <v>6</v>
      </c>
      <c r="E165" s="18"/>
      <c r="F165" s="27">
        <f>IF(D165=0,"",D165*E165)</f>
        <v>0</v>
      </c>
    </row>
    <row r="166" spans="1:6" s="6" customFormat="1">
      <c r="A166" s="1"/>
      <c r="B166" s="15"/>
      <c r="C166" s="26"/>
      <c r="D166" s="18"/>
      <c r="E166" s="18"/>
      <c r="F166" s="27"/>
    </row>
    <row r="167" spans="1:6" s="6" customFormat="1" ht="15" customHeight="1">
      <c r="A167" s="28" t="s">
        <v>189</v>
      </c>
      <c r="B167" s="25" t="s">
        <v>84</v>
      </c>
      <c r="C167" s="26" t="s">
        <v>16</v>
      </c>
      <c r="D167" s="18">
        <v>1</v>
      </c>
      <c r="E167" s="18"/>
      <c r="F167" s="27">
        <f>IF(D167=0,"",D167*E167)</f>
        <v>0</v>
      </c>
    </row>
    <row r="168" spans="1:6" s="6" customFormat="1">
      <c r="A168" s="1"/>
      <c r="B168" s="15"/>
      <c r="C168" s="26"/>
      <c r="D168" s="18"/>
      <c r="E168" s="18"/>
      <c r="F168" s="27"/>
    </row>
    <row r="169" spans="1:6" s="6" customFormat="1" ht="15" customHeight="1">
      <c r="A169" s="28" t="s">
        <v>192</v>
      </c>
      <c r="B169" s="25" t="s">
        <v>184</v>
      </c>
      <c r="C169" s="26" t="s">
        <v>16</v>
      </c>
      <c r="D169" s="18">
        <v>1</v>
      </c>
      <c r="E169" s="18"/>
      <c r="F169" s="27">
        <f>IF(D169=0,"",D169*E169)</f>
        <v>0</v>
      </c>
    </row>
    <row r="170" spans="1:6" s="36" customFormat="1">
      <c r="A170" s="1"/>
      <c r="B170" s="15"/>
      <c r="C170" s="26"/>
      <c r="D170" s="18"/>
      <c r="E170" s="18"/>
      <c r="F170" s="27"/>
    </row>
    <row r="171" spans="1:6" s="36" customFormat="1">
      <c r="A171" s="30"/>
      <c r="B171" s="31" t="str">
        <f>"UKUPNO "&amp;A141&amp;". "&amp;B141</f>
        <v>UKUPNO 3. ELEKTROINSTALACIJE</v>
      </c>
      <c r="C171" s="32"/>
      <c r="D171" s="33"/>
      <c r="E171" s="34"/>
      <c r="F171" s="35">
        <f>SUM(F143:F169)</f>
        <v>0</v>
      </c>
    </row>
    <row r="172" spans="1:6" s="36" customFormat="1">
      <c r="A172" s="49"/>
      <c r="B172" s="50"/>
      <c r="C172" s="29"/>
      <c r="D172" s="51"/>
      <c r="E172" s="52"/>
      <c r="F172" s="53"/>
    </row>
    <row r="173" spans="1:6" s="36" customFormat="1">
      <c r="A173" s="49"/>
      <c r="B173" s="50"/>
      <c r="C173" s="29"/>
      <c r="D173" s="51"/>
      <c r="E173" s="52"/>
      <c r="F173" s="53"/>
    </row>
    <row r="174" spans="1:6" s="20" customFormat="1" ht="15.75" customHeight="1">
      <c r="A174" s="49"/>
      <c r="B174" s="50"/>
      <c r="C174" s="29"/>
      <c r="D174" s="51"/>
      <c r="E174" s="52"/>
      <c r="F174" s="53"/>
    </row>
    <row r="175" spans="1:6" s="6" customFormat="1">
      <c r="A175" s="21" t="s">
        <v>103</v>
      </c>
      <c r="B175" s="22" t="s">
        <v>119</v>
      </c>
      <c r="C175" s="17"/>
      <c r="D175" s="18"/>
      <c r="E175" s="23"/>
      <c r="F175" s="24"/>
    </row>
    <row r="176" spans="1:6" s="6" customFormat="1">
      <c r="A176" s="1"/>
      <c r="B176" s="15"/>
      <c r="C176" s="26"/>
      <c r="D176" s="18"/>
      <c r="E176" s="18"/>
      <c r="F176" s="27"/>
    </row>
    <row r="177" spans="1:6" s="36" customFormat="1" ht="33">
      <c r="A177" s="28" t="s">
        <v>104</v>
      </c>
      <c r="B177" s="25" t="s">
        <v>120</v>
      </c>
      <c r="C177" s="26" t="s">
        <v>16</v>
      </c>
      <c r="D177" s="18">
        <v>6</v>
      </c>
      <c r="E177" s="18"/>
      <c r="F177" s="27">
        <f>E177*D177</f>
        <v>0</v>
      </c>
    </row>
    <row r="178" spans="1:6" s="36" customFormat="1">
      <c r="A178" s="49"/>
      <c r="B178" s="50"/>
      <c r="C178" s="29"/>
      <c r="D178" s="51"/>
      <c r="E178" s="51"/>
      <c r="F178" s="53"/>
    </row>
    <row r="179" spans="1:6" s="36" customFormat="1" ht="49.5">
      <c r="A179" s="28" t="s">
        <v>105</v>
      </c>
      <c r="B179" s="54" t="s">
        <v>121</v>
      </c>
      <c r="C179" s="26" t="s">
        <v>16</v>
      </c>
      <c r="D179" s="51">
        <v>1</v>
      </c>
      <c r="E179" s="51"/>
      <c r="F179" s="27">
        <f>IF(D179=0,"",D179*E179)</f>
        <v>0</v>
      </c>
    </row>
    <row r="180" spans="1:6" s="36" customFormat="1">
      <c r="A180" s="49"/>
      <c r="B180" s="50"/>
      <c r="C180" s="29"/>
      <c r="D180" s="51"/>
      <c r="E180" s="51"/>
      <c r="F180" s="53"/>
    </row>
    <row r="181" spans="1:6" s="36" customFormat="1" ht="49.5">
      <c r="A181" s="28" t="s">
        <v>106</v>
      </c>
      <c r="B181" s="54" t="s">
        <v>172</v>
      </c>
    </row>
    <row r="182" spans="1:6" s="36" customFormat="1">
      <c r="A182" s="28"/>
      <c r="B182" s="54" t="s">
        <v>122</v>
      </c>
      <c r="C182" s="29" t="s">
        <v>6</v>
      </c>
      <c r="D182" s="51">
        <v>2</v>
      </c>
      <c r="E182" s="51"/>
      <c r="F182" s="27">
        <f>IF(D182=0,"",D182*E182)</f>
        <v>0</v>
      </c>
    </row>
    <row r="183" spans="1:6" s="36" customFormat="1">
      <c r="A183" s="28"/>
      <c r="B183" s="54" t="s">
        <v>123</v>
      </c>
      <c r="C183" s="29" t="s">
        <v>6</v>
      </c>
      <c r="D183" s="51">
        <v>2</v>
      </c>
      <c r="E183" s="51"/>
      <c r="F183" s="27">
        <f>IF(D183=0,"",D183*E183)</f>
        <v>0</v>
      </c>
    </row>
    <row r="184" spans="1:6" s="36" customFormat="1">
      <c r="A184" s="28"/>
      <c r="B184" s="54" t="s">
        <v>171</v>
      </c>
      <c r="C184" s="29" t="s">
        <v>6</v>
      </c>
      <c r="D184" s="51">
        <v>1</v>
      </c>
      <c r="E184" s="51"/>
      <c r="F184" s="27">
        <f>IF(D184=0,"",D184*E184)</f>
        <v>0</v>
      </c>
    </row>
    <row r="185" spans="1:6" s="36" customFormat="1">
      <c r="A185" s="49"/>
      <c r="B185" s="50"/>
      <c r="C185" s="29"/>
      <c r="D185" s="51"/>
      <c r="E185" s="51"/>
      <c r="F185" s="53"/>
    </row>
    <row r="186" spans="1:6" s="36" customFormat="1" ht="49.5">
      <c r="A186" s="28" t="s">
        <v>107</v>
      </c>
      <c r="B186" s="55" t="s">
        <v>124</v>
      </c>
      <c r="C186" s="29" t="s">
        <v>6</v>
      </c>
      <c r="D186" s="51">
        <v>5</v>
      </c>
      <c r="E186" s="51"/>
      <c r="F186" s="27">
        <f>IF(D186=0,"",D186*E186)</f>
        <v>0</v>
      </c>
    </row>
    <row r="187" spans="1:6" s="36" customFormat="1">
      <c r="A187" s="49"/>
      <c r="B187" s="50"/>
      <c r="C187" s="29"/>
      <c r="D187" s="51"/>
      <c r="E187" s="51"/>
      <c r="F187" s="53"/>
    </row>
    <row r="188" spans="1:6" s="36" customFormat="1" ht="99">
      <c r="A188" s="28" t="s">
        <v>108</v>
      </c>
      <c r="B188" s="55" t="s">
        <v>125</v>
      </c>
      <c r="C188" s="29" t="s">
        <v>6</v>
      </c>
      <c r="D188" s="51">
        <v>5</v>
      </c>
      <c r="E188" s="51"/>
      <c r="F188" s="27">
        <f>IF(D188=0,"",D188*E188)</f>
        <v>0</v>
      </c>
    </row>
    <row r="189" spans="1:6" s="36" customFormat="1">
      <c r="A189" s="49"/>
      <c r="B189" s="50"/>
      <c r="C189" s="29"/>
      <c r="D189" s="51"/>
      <c r="E189" s="51"/>
      <c r="F189" s="53"/>
    </row>
    <row r="190" spans="1:6" s="36" customFormat="1">
      <c r="A190" s="28" t="s">
        <v>109</v>
      </c>
      <c r="B190" s="55" t="s">
        <v>126</v>
      </c>
      <c r="C190" s="29" t="s">
        <v>6</v>
      </c>
      <c r="D190" s="51">
        <v>5</v>
      </c>
      <c r="E190" s="51"/>
      <c r="F190" s="27">
        <f>IF(D190=0,"",D190*E190)</f>
        <v>0</v>
      </c>
    </row>
    <row r="191" spans="1:6" s="36" customFormat="1">
      <c r="A191" s="49"/>
      <c r="B191" s="50"/>
      <c r="C191" s="29"/>
      <c r="D191" s="51"/>
      <c r="E191" s="51"/>
      <c r="F191" s="53"/>
    </row>
    <row r="192" spans="1:6" s="6" customFormat="1">
      <c r="A192" s="28" t="s">
        <v>110</v>
      </c>
      <c r="B192" s="55" t="s">
        <v>127</v>
      </c>
      <c r="C192" s="29" t="s">
        <v>6</v>
      </c>
      <c r="D192" s="51">
        <v>5</v>
      </c>
      <c r="E192" s="51"/>
      <c r="F192" s="27">
        <f t="shared" ref="F192" si="30">+D192*E192</f>
        <v>0</v>
      </c>
    </row>
    <row r="193" spans="1:6" s="6" customFormat="1">
      <c r="A193" s="1"/>
      <c r="B193" s="2"/>
      <c r="C193" s="29"/>
      <c r="D193" s="18"/>
      <c r="E193" s="18"/>
      <c r="F193" s="43"/>
    </row>
    <row r="194" spans="1:6" s="6" customFormat="1" ht="15" customHeight="1">
      <c r="A194" s="28" t="s">
        <v>111</v>
      </c>
      <c r="B194" s="25" t="s">
        <v>128</v>
      </c>
      <c r="C194" s="26" t="s">
        <v>6</v>
      </c>
      <c r="D194" s="18">
        <v>5</v>
      </c>
      <c r="E194" s="18"/>
      <c r="F194" s="27">
        <f>IF(D194=0,"",D194*E194)</f>
        <v>0</v>
      </c>
    </row>
    <row r="195" spans="1:6" s="6" customFormat="1">
      <c r="A195" s="1"/>
      <c r="B195" s="15"/>
      <c r="C195" s="26"/>
      <c r="D195" s="18"/>
      <c r="E195" s="18"/>
      <c r="F195" s="27"/>
    </row>
    <row r="196" spans="1:6" s="6" customFormat="1" ht="15" customHeight="1">
      <c r="A196" s="28" t="s">
        <v>112</v>
      </c>
      <c r="B196" s="25" t="s">
        <v>129</v>
      </c>
      <c r="C196" s="26" t="s">
        <v>6</v>
      </c>
      <c r="D196" s="18">
        <v>5</v>
      </c>
      <c r="E196" s="18"/>
      <c r="F196" s="27">
        <f>IF(D196=0,"",D196*E196)</f>
        <v>0</v>
      </c>
    </row>
    <row r="197" spans="1:6" s="6" customFormat="1">
      <c r="A197" s="1"/>
      <c r="B197" s="15"/>
      <c r="C197" s="26"/>
      <c r="D197" s="18"/>
      <c r="E197" s="18"/>
      <c r="F197" s="27"/>
    </row>
    <row r="198" spans="1:6" s="36" customFormat="1" ht="181.5">
      <c r="A198" s="28" t="s">
        <v>113</v>
      </c>
      <c r="B198" s="25" t="s">
        <v>130</v>
      </c>
      <c r="C198" s="26"/>
      <c r="D198" s="18"/>
      <c r="E198" s="18"/>
      <c r="F198" s="27"/>
    </row>
    <row r="199" spans="1:6" s="36" customFormat="1">
      <c r="A199" s="28"/>
      <c r="B199" s="54" t="s">
        <v>131</v>
      </c>
      <c r="C199" s="29" t="s">
        <v>132</v>
      </c>
      <c r="D199" s="51">
        <v>50</v>
      </c>
      <c r="E199" s="51"/>
      <c r="F199" s="27">
        <f>IF(D199=0,"",D199*E199)</f>
        <v>0</v>
      </c>
    </row>
    <row r="200" spans="1:6" s="6" customFormat="1">
      <c r="A200" s="28"/>
      <c r="B200" s="54"/>
      <c r="C200" s="29"/>
      <c r="D200" s="51"/>
      <c r="E200" s="51"/>
      <c r="F200" s="27"/>
    </row>
    <row r="201" spans="1:6" s="6" customFormat="1" ht="15" customHeight="1">
      <c r="A201" s="28" t="s">
        <v>173</v>
      </c>
      <c r="B201" s="25" t="s">
        <v>133</v>
      </c>
      <c r="C201" s="26" t="s">
        <v>16</v>
      </c>
      <c r="D201" s="18">
        <v>1</v>
      </c>
      <c r="E201" s="18"/>
      <c r="F201" s="27">
        <f>IF(D201=0,"",D201*E201)</f>
        <v>0</v>
      </c>
    </row>
    <row r="202" spans="1:6" s="6" customFormat="1">
      <c r="A202" s="1"/>
      <c r="B202" s="15"/>
      <c r="C202" s="26"/>
      <c r="D202" s="18"/>
      <c r="E202" s="18"/>
      <c r="F202" s="27"/>
    </row>
    <row r="203" spans="1:6" s="6" customFormat="1" ht="15" customHeight="1">
      <c r="A203" s="28" t="s">
        <v>174</v>
      </c>
      <c r="B203" s="25" t="s">
        <v>134</v>
      </c>
      <c r="C203" s="26" t="s">
        <v>16</v>
      </c>
      <c r="D203" s="18">
        <v>1</v>
      </c>
      <c r="E203" s="18"/>
      <c r="F203" s="27">
        <f>IF(D203=0,"",D203*E203)</f>
        <v>0</v>
      </c>
    </row>
    <row r="204" spans="1:6" s="6" customFormat="1">
      <c r="A204" s="1"/>
      <c r="B204" s="15"/>
      <c r="C204" s="26"/>
      <c r="D204" s="18"/>
      <c r="E204" s="18"/>
      <c r="F204" s="27"/>
    </row>
    <row r="205" spans="1:6" s="6" customFormat="1" ht="15" customHeight="1">
      <c r="A205" s="28" t="s">
        <v>175</v>
      </c>
      <c r="B205" s="25" t="s">
        <v>135</v>
      </c>
      <c r="C205" s="26" t="s">
        <v>16</v>
      </c>
      <c r="D205" s="18">
        <v>1</v>
      </c>
      <c r="E205" s="18"/>
      <c r="F205" s="27">
        <f>IF(D205=0,"",D205*E205)</f>
        <v>0</v>
      </c>
    </row>
    <row r="206" spans="1:6" s="6" customFormat="1">
      <c r="A206" s="1"/>
      <c r="B206" s="15"/>
      <c r="C206" s="26"/>
      <c r="D206" s="18"/>
      <c r="E206" s="18"/>
      <c r="F206" s="27"/>
    </row>
    <row r="207" spans="1:6" s="6" customFormat="1" ht="15" customHeight="1">
      <c r="A207" s="28" t="s">
        <v>176</v>
      </c>
      <c r="B207" s="25" t="s">
        <v>136</v>
      </c>
      <c r="C207" s="26" t="s">
        <v>16</v>
      </c>
      <c r="D207" s="18">
        <v>1</v>
      </c>
      <c r="E207" s="18"/>
      <c r="F207" s="27">
        <f>IF(D207=0,"",D207*E207)</f>
        <v>0</v>
      </c>
    </row>
    <row r="208" spans="1:6" s="6" customFormat="1">
      <c r="A208" s="1"/>
      <c r="B208" s="15"/>
      <c r="C208" s="26"/>
      <c r="D208" s="18"/>
      <c r="E208" s="18"/>
      <c r="F208" s="27"/>
    </row>
    <row r="209" spans="1:6" s="6" customFormat="1" ht="15" customHeight="1">
      <c r="A209" s="28" t="s">
        <v>177</v>
      </c>
      <c r="B209" s="25" t="s">
        <v>137</v>
      </c>
      <c r="C209" s="26" t="s">
        <v>16</v>
      </c>
      <c r="D209" s="18">
        <v>1</v>
      </c>
      <c r="E209" s="18"/>
      <c r="F209" s="27">
        <f>IF(D209=0,"",D209*E209)</f>
        <v>0</v>
      </c>
    </row>
    <row r="210" spans="1:6" s="6" customFormat="1">
      <c r="A210" s="1"/>
      <c r="B210" s="15"/>
      <c r="C210" s="26"/>
      <c r="D210" s="18"/>
      <c r="E210" s="18"/>
      <c r="F210" s="27"/>
    </row>
    <row r="211" spans="1:6" s="6" customFormat="1" ht="15" customHeight="1">
      <c r="A211" s="28" t="s">
        <v>194</v>
      </c>
      <c r="B211" s="25" t="s">
        <v>195</v>
      </c>
      <c r="C211" s="29" t="s">
        <v>132</v>
      </c>
      <c r="D211" s="18">
        <v>50</v>
      </c>
      <c r="E211" s="18"/>
      <c r="F211" s="27">
        <f>IF(D211=0,"",D211*E211)</f>
        <v>0</v>
      </c>
    </row>
    <row r="212" spans="1:6" s="36" customFormat="1">
      <c r="A212" s="1"/>
      <c r="B212" s="15"/>
      <c r="C212" s="26"/>
      <c r="D212" s="18"/>
      <c r="E212" s="18"/>
      <c r="F212" s="27"/>
    </row>
    <row r="213" spans="1:6" s="36" customFormat="1">
      <c r="A213" s="30"/>
      <c r="B213" s="31" t="str">
        <f>"UKUPNO "&amp;A175&amp;". "&amp;B175</f>
        <v>UKUPNO 4. STROJARSKE INSTALACIJE</v>
      </c>
      <c r="C213" s="32"/>
      <c r="D213" s="33"/>
      <c r="E213" s="34"/>
      <c r="F213" s="35">
        <f>SUM(F177:F212)</f>
        <v>0</v>
      </c>
    </row>
    <row r="214" spans="1:6" s="36" customFormat="1">
      <c r="A214" s="49"/>
      <c r="B214" s="50"/>
      <c r="C214" s="29"/>
      <c r="D214" s="51"/>
      <c r="E214" s="52"/>
      <c r="F214" s="53"/>
    </row>
    <row r="215" spans="1:6" s="36" customFormat="1">
      <c r="A215" s="49"/>
      <c r="B215" s="50"/>
      <c r="C215" s="29"/>
      <c r="D215" s="51"/>
      <c r="E215" s="52"/>
      <c r="F215" s="53"/>
    </row>
    <row r="216" spans="1:6" s="36" customFormat="1">
      <c r="A216" s="49"/>
      <c r="B216" s="50"/>
      <c r="C216" s="29"/>
      <c r="D216" s="51"/>
      <c r="E216" s="52"/>
      <c r="F216" s="53"/>
    </row>
    <row r="217" spans="1:6" s="36" customFormat="1">
      <c r="A217" s="49"/>
      <c r="B217" s="50"/>
      <c r="C217" s="29"/>
      <c r="D217" s="51"/>
      <c r="E217" s="52"/>
      <c r="F217" s="53"/>
    </row>
    <row r="218" spans="1:6" s="36" customFormat="1">
      <c r="A218" s="49"/>
      <c r="B218" s="50"/>
      <c r="C218" s="29"/>
      <c r="D218" s="51"/>
      <c r="E218" s="52"/>
      <c r="F218" s="53"/>
    </row>
    <row r="219" spans="1:6" s="36" customFormat="1">
      <c r="A219" s="49"/>
      <c r="B219" s="50"/>
      <c r="C219" s="29"/>
      <c r="D219" s="51"/>
      <c r="E219" s="52"/>
      <c r="F219" s="53"/>
    </row>
    <row r="220" spans="1:6" s="62" customFormat="1" ht="15.75">
      <c r="A220" s="56"/>
      <c r="B220" s="57"/>
      <c r="C220" s="58"/>
      <c r="D220" s="59"/>
      <c r="E220" s="60"/>
      <c r="F220" s="61"/>
    </row>
    <row r="221" spans="1:6" s="6" customFormat="1" ht="18">
      <c r="A221" s="63"/>
      <c r="B221" s="64" t="s">
        <v>8</v>
      </c>
      <c r="C221" s="65"/>
      <c r="D221" s="66"/>
      <c r="E221" s="67"/>
      <c r="F221" s="68"/>
    </row>
    <row r="222" spans="1:6" s="72" customFormat="1">
      <c r="A222" s="49"/>
      <c r="B222" s="69"/>
      <c r="C222" s="26"/>
      <c r="D222" s="51"/>
      <c r="E222" s="70"/>
      <c r="F222" s="71"/>
    </row>
    <row r="223" spans="1:6" s="72" customFormat="1">
      <c r="A223" s="73">
        <f>A8</f>
        <v>1</v>
      </c>
      <c r="B223" s="74" t="str">
        <f>B8</f>
        <v>PRIPREMNI RADOVI</v>
      </c>
      <c r="C223" s="75"/>
      <c r="D223" s="34"/>
      <c r="E223" s="76"/>
      <c r="F223" s="77">
        <f>+F44</f>
        <v>0</v>
      </c>
    </row>
    <row r="224" spans="1:6" s="72" customFormat="1">
      <c r="A224" s="78"/>
      <c r="B224" s="79"/>
      <c r="C224" s="80"/>
      <c r="D224" s="52"/>
      <c r="E224" s="81"/>
      <c r="F224" s="82"/>
    </row>
    <row r="225" spans="1:6" s="72" customFormat="1">
      <c r="A225" s="73" t="s">
        <v>23</v>
      </c>
      <c r="B225" s="74" t="s">
        <v>71</v>
      </c>
      <c r="C225" s="75"/>
      <c r="D225" s="34"/>
      <c r="E225" s="76"/>
      <c r="F225" s="77">
        <f>+F137</f>
        <v>0</v>
      </c>
    </row>
    <row r="226" spans="1:6" s="72" customFormat="1">
      <c r="A226" s="78"/>
      <c r="B226" s="79"/>
      <c r="C226" s="80"/>
      <c r="D226" s="52"/>
      <c r="E226" s="81"/>
      <c r="F226" s="82"/>
    </row>
    <row r="227" spans="1:6" s="72" customFormat="1">
      <c r="A227" s="73" t="s">
        <v>59</v>
      </c>
      <c r="B227" s="74" t="s">
        <v>20</v>
      </c>
      <c r="C227" s="75"/>
      <c r="D227" s="34"/>
      <c r="E227" s="76"/>
      <c r="F227" s="77">
        <f>+F171</f>
        <v>0</v>
      </c>
    </row>
    <row r="228" spans="1:6" s="72" customFormat="1">
      <c r="A228" s="78"/>
      <c r="B228" s="79"/>
      <c r="C228" s="80"/>
      <c r="D228" s="52"/>
      <c r="E228" s="81"/>
      <c r="F228" s="82"/>
    </row>
    <row r="229" spans="1:6" s="72" customFormat="1">
      <c r="A229" s="73" t="s">
        <v>103</v>
      </c>
      <c r="B229" s="74" t="s">
        <v>119</v>
      </c>
      <c r="C229" s="75"/>
      <c r="D229" s="34"/>
      <c r="E229" s="76"/>
      <c r="F229" s="77">
        <f>+F213</f>
        <v>0</v>
      </c>
    </row>
    <row r="230" spans="1:6" s="83" customFormat="1">
      <c r="A230" s="78"/>
      <c r="B230" s="79"/>
      <c r="C230" s="80"/>
      <c r="D230" s="52"/>
      <c r="E230" s="81"/>
      <c r="F230" s="82"/>
    </row>
    <row r="231" spans="1:6" s="6" customFormat="1" ht="18">
      <c r="A231" s="84"/>
      <c r="B231" s="85" t="s">
        <v>9</v>
      </c>
      <c r="C231" s="86"/>
      <c r="D231" s="87"/>
      <c r="E231" s="108">
        <f>SUM(F223:F230)</f>
        <v>0</v>
      </c>
      <c r="F231" s="108"/>
    </row>
    <row r="232" spans="1:6" s="83" customFormat="1" ht="15">
      <c r="A232" s="88"/>
      <c r="B232" s="89"/>
      <c r="C232" s="90"/>
      <c r="D232" s="91"/>
      <c r="E232" s="92"/>
      <c r="F232" s="93"/>
    </row>
    <row r="233" spans="1:6" s="94" customFormat="1" ht="18.600000000000001" customHeight="1">
      <c r="A233" s="84"/>
      <c r="B233" s="85" t="s">
        <v>10</v>
      </c>
      <c r="C233" s="86"/>
      <c r="D233" s="87"/>
      <c r="E233" s="108">
        <f>+E231*0.25</f>
        <v>0</v>
      </c>
      <c r="F233" s="108"/>
    </row>
    <row r="234" spans="1:6" s="83" customFormat="1" ht="15">
      <c r="A234" s="95"/>
      <c r="B234" s="96"/>
      <c r="C234" s="97"/>
      <c r="D234" s="98"/>
      <c r="E234" s="98"/>
      <c r="F234" s="99"/>
    </row>
    <row r="235" spans="1:6" s="36" customFormat="1" ht="18.75">
      <c r="A235" s="84"/>
      <c r="B235" s="85" t="s">
        <v>11</v>
      </c>
      <c r="C235" s="86"/>
      <c r="D235" s="87"/>
      <c r="E235" s="108">
        <f>+E231*1.25</f>
        <v>0</v>
      </c>
      <c r="F235" s="108"/>
    </row>
    <row r="236" spans="1:6" s="36" customFormat="1">
      <c r="A236" s="49"/>
      <c r="B236" s="50"/>
      <c r="C236" s="29"/>
      <c r="D236" s="51"/>
      <c r="E236" s="52"/>
      <c r="F236" s="53"/>
    </row>
    <row r="237" spans="1:6" s="36" customFormat="1">
      <c r="A237" s="49"/>
      <c r="B237" s="50"/>
      <c r="C237" s="29"/>
      <c r="D237" s="51"/>
      <c r="E237" s="52"/>
      <c r="F237" s="53"/>
    </row>
    <row r="238" spans="1:6">
      <c r="A238" s="49"/>
      <c r="B238" s="50"/>
      <c r="C238" s="29"/>
      <c r="D238" s="51"/>
      <c r="E238" s="52"/>
      <c r="F238" s="53"/>
    </row>
  </sheetData>
  <sheetProtection formatCells="0"/>
  <mergeCells count="4">
    <mergeCell ref="E235:F235"/>
    <mergeCell ref="D1:F1"/>
    <mergeCell ref="E231:F231"/>
    <mergeCell ref="E233:F233"/>
  </mergeCells>
  <pageMargins left="0.9055118110236221" right="0.43307086614173229" top="0.59055118110236227" bottom="0.39370078740157483" header="0.47244094488188981" footer="0.31496062992125984"/>
  <pageSetup paperSize="9" scale="89" orientation="portrait" r:id="rId1"/>
  <headerFooter>
    <oddFooter>&amp;C&amp;7&amp;P/&amp;N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TROŠKOVNIK</vt:lpstr>
      <vt:lpstr>TROŠKOVNIK!Print_Area</vt:lpstr>
      <vt:lpstr>TROŠKOVNIK!Print_Titles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Ines Tihi</cp:lastModifiedBy>
  <cp:lastPrinted>2025-12-23T10:30:04Z</cp:lastPrinted>
  <dcterms:created xsi:type="dcterms:W3CDTF">2017-08-30T10:25:56Z</dcterms:created>
  <dcterms:modified xsi:type="dcterms:W3CDTF">2026-02-12T07:16:33Z</dcterms:modified>
</cp:coreProperties>
</file>